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kl._ kolo" sheetId="1" r:id="rId3"/>
    <sheet state="visible" name=" ---" sheetId="2" r:id="rId4"/>
    <sheet state="visible" name="---" sheetId="3" r:id="rId5"/>
    <sheet state="visible" name="2_ kolo" sheetId="4" r:id="rId6"/>
    <sheet state="visible" name="poznámky" sheetId="5" r:id="rId7"/>
  </sheets>
  <definedNames/>
  <calcPr/>
</workbook>
</file>

<file path=xl/sharedStrings.xml><?xml version="1.0" encoding="utf-8"?>
<sst xmlns="http://schemas.openxmlformats.org/spreadsheetml/2006/main" count="4256" uniqueCount="91">
  <si>
    <t>PRAŽSKÁ CARROMOVÁ LIGA 2016 - 1. kolo</t>
  </si>
  <si>
    <t>součet kola</t>
  </si>
  <si>
    <t>pomůcky</t>
  </si>
  <si>
    <t>základní skupina</t>
  </si>
  <si>
    <t>I. Kolo</t>
  </si>
  <si>
    <t>Monika</t>
  </si>
  <si>
    <t>body</t>
  </si>
  <si>
    <t>skóre</t>
  </si>
  <si>
    <t>rozdíl</t>
  </si>
  <si>
    <t>pořadí</t>
  </si>
  <si>
    <t>Z důvodu přílišné délky vzorců se výpočet dělí po sloupec č. 18 (od poloviny do sloupce č. 17) a dál. K tomu slouží sloupec CW s bílými písmeny !</t>
  </si>
  <si>
    <t>Ondřej</t>
  </si>
  <si>
    <t>:</t>
  </si>
  <si>
    <t>.</t>
  </si>
  <si>
    <t>Tomáš</t>
  </si>
  <si>
    <t>Filip</t>
  </si>
  <si>
    <t>Romana</t>
  </si>
  <si>
    <t>Zdeněk</t>
  </si>
  <si>
    <t>Tadeáš</t>
  </si>
  <si>
    <t>Lukáš</t>
  </si>
  <si>
    <t>Adrian</t>
  </si>
  <si>
    <t>Zdeňka</t>
  </si>
  <si>
    <t>Franta</t>
  </si>
  <si>
    <t>Honza</t>
  </si>
  <si>
    <t>Lenka</t>
  </si>
  <si>
    <t>Šéfík</t>
  </si>
  <si>
    <t>Michal</t>
  </si>
  <si>
    <t>Franta II.</t>
  </si>
  <si>
    <t>Martin</t>
  </si>
  <si>
    <t>Neel</t>
  </si>
  <si>
    <t>PCL 2013 skupina A - 3. kolo (od 1.6.2013 do ??.12.2013)</t>
  </si>
  <si>
    <t>součet celkem</t>
  </si>
  <si>
    <t>III. Kolo</t>
  </si>
  <si>
    <t>Pražská carromová liga 2013</t>
  </si>
  <si>
    <t>C</t>
  </si>
  <si>
    <t>A</t>
  </si>
  <si>
    <t>R</t>
  </si>
  <si>
    <t>O</t>
  </si>
  <si>
    <t>skupina A</t>
  </si>
  <si>
    <t>M</t>
  </si>
  <si>
    <t xml:space="preserve"> -</t>
  </si>
  <si>
    <t>L</t>
  </si>
  <si>
    <t>I</t>
  </si>
  <si>
    <t>G</t>
  </si>
  <si>
    <t>Poslední aktualizace: ??.?.2013</t>
  </si>
  <si>
    <t>Legenda: --- starší výsledky;</t>
  </si>
  <si>
    <t xml:space="preserve"> --- výsledky z posledního pravidelného lichého čtvrtku; </t>
  </si>
  <si>
    <t xml:space="preserve"> --- výsledky z posledního vloženého sudého čtvrtku;</t>
  </si>
  <si>
    <t>?</t>
  </si>
  <si>
    <t xml:space="preserve"> --- poslední výsledky hrané mimo hrací čtvrtky</t>
  </si>
  <si>
    <t>Výsledky se zapisují pouze pod nápis "výsledky" a datum hracího dne !!! (Pro přepočítání pořadí je napověda v listu "poznámky")</t>
  </si>
  <si>
    <t>PCL 2013 skupina B - 3. kolo (od 16.9.2013 do ??.12.2013)</t>
  </si>
  <si>
    <t>skupina B</t>
  </si>
  <si>
    <t>PCL 201? skupina C - 3. kolo (od 1.5.201? do 31.8.201?)</t>
  </si>
  <si>
    <t>Pražská carromová liga 201?</t>
  </si>
  <si>
    <t>skupina C</t>
  </si>
  <si>
    <t>PCL 201? skupina D - 3. kolo (od 1.5.201? do 31.8.201?)</t>
  </si>
  <si>
    <t>skupina D</t>
  </si>
  <si>
    <t>PCL 201? skupina A - 4. kolo (od 1.5.201? do 31.8.201?)</t>
  </si>
  <si>
    <t>IV. Kolo</t>
  </si>
  <si>
    <t>Poslední aktualizace: ??.?.201?</t>
  </si>
  <si>
    <t>PCL 201? skupina B - 4. kolo (od 1.5.201? do 31.8.201?)</t>
  </si>
  <si>
    <t>PCL 2016 skupina A</t>
  </si>
  <si>
    <t>součet 2.kolo</t>
  </si>
  <si>
    <t>II. Kolo</t>
  </si>
  <si>
    <t>PCL 2016 skupina B</t>
  </si>
  <si>
    <t>součet 2. kolo</t>
  </si>
  <si>
    <t>PCL 201? skupina C - 2. kolo (od 1.5.201? do 31.8.201?)</t>
  </si>
  <si>
    <t>PCL 201? skupina D - 2. kolo (od 1.5.201? do 31.8.201?)</t>
  </si>
  <si>
    <t>Pomůcka na 2. kolo, skupina A !!!</t>
  </si>
  <si>
    <t>Pomůcka na 3. kolo, skupina A !!!</t>
  </si>
  <si>
    <t>Pomůcka na 4. kolo, skupina A !!!</t>
  </si>
  <si>
    <t>Pomůcka na 2. kolo, skupina A - součet !!!</t>
  </si>
  <si>
    <t>Pomůcka na 3. kolo, skupina A - součet !!!</t>
  </si>
  <si>
    <t>Pomůcka na 4. kolo, skupina A - součet !!!</t>
  </si>
  <si>
    <t>Pomůcka na zákl. kolo !!!</t>
  </si>
  <si>
    <t>Pomůcka na 2. kolo, skupina B !!!</t>
  </si>
  <si>
    <t>Pomůcka na 3. kolo, skupina B !!!</t>
  </si>
  <si>
    <t>Pomůcka na 4. kolo, skupina B !!!</t>
  </si>
  <si>
    <t>Pomůcka na 2. kolo, skupina B - součet !!!</t>
  </si>
  <si>
    <t>Pomůcka na 3. kolo, skupina B - součet !!!</t>
  </si>
  <si>
    <t>Pomůcka na 4. kolo, skupina B - součet !!!</t>
  </si>
  <si>
    <t>Nápověda: Pro správné seřazení pořadí si vyber aktuální tabulku, celou ji označ (např. sloupce "C" až "I" a jména, která chceš řadit), na horní liště klikni na "Data", vyber "seřadit", z nabídnutého okna "seřadit podle" vyber patřičný sloupec "bodů", např. "E", resp. např. "M", "AC", "AS", resp. "U", "AK", "BA", zase zaškrtni "sestupně", z další nabídky "seřadit podle" vyber patřičný sloupec "rozdíl skóre", např. "I", resp. např. "Q", "AG", "AW", resp. "Y", "AO", "BE", opět zaškrtni "sestupně", taktéž zaškrtni "bez záhlaví" a potvrď "OK". Jen tímto postupem zaručíš, že program spočítá pořadí přesně dle našeho postupu body - rozdíl skóre!</t>
  </si>
  <si>
    <t>Pomůcka na 2. kolo, skupina C !!!</t>
  </si>
  <si>
    <t>Pomůcka na 3. kolo, skupina C !!!</t>
  </si>
  <si>
    <t>Pomůcka na 2. kolo, skupina C - součet !!!</t>
  </si>
  <si>
    <t>Pomůcka na 3. kolo, skupina C - součet !!!</t>
  </si>
  <si>
    <t>Pomůcka na 2. kolo, skupina D !!!</t>
  </si>
  <si>
    <t>Pomůcka na 3. kolo, skupina D !!!</t>
  </si>
  <si>
    <t>Pomůcka na 2. kolo, skupina D - součet !!!</t>
  </si>
  <si>
    <t>Pomůcka na 3. kolo, skupina D - součet !!!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</si>
</sst>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5">
    <font>
      <sz val="10.0"/>
      <color rgb="FF000000"/>
      <name val="Arimo"/>
    </font>
    <font>
      <b/>
      <sz val="16.0"/>
      <name val="Arial"/>
    </font>
    <font/>
    <font>
      <b/>
      <i/>
      <sz val="16.0"/>
      <name val="Arial"/>
    </font>
    <font>
      <sz val="10.0"/>
      <color rgb="FFFFFFFF"/>
      <name val="Arimo"/>
    </font>
    <font>
      <b/>
      <i/>
      <sz val="56.0"/>
      <color rgb="FF0000FF"/>
      <name val="Arimo"/>
    </font>
    <font>
      <sz val="10.0"/>
      <name val="Arial"/>
    </font>
    <font>
      <b/>
      <i/>
      <sz val="10.0"/>
      <name val="Arial"/>
    </font>
    <font>
      <b/>
      <sz val="20.0"/>
      <color rgb="FFFF0000"/>
      <name val="Arial"/>
    </font>
    <font>
      <b/>
      <sz val="10.0"/>
      <color rgb="FF000000"/>
      <name val="Arial"/>
    </font>
    <font>
      <b/>
      <sz val="10.0"/>
      <color rgb="FFB7B7B7"/>
      <name val="Arial"/>
    </font>
    <font>
      <b/>
      <sz val="10.0"/>
      <name val="Arial"/>
    </font>
    <font>
      <b/>
      <sz val="10.0"/>
      <color rgb="FF969696"/>
      <name val="Arial"/>
    </font>
    <font>
      <b/>
      <sz val="11.0"/>
      <color rgb="FFFFFFFF"/>
      <name val="Arimo"/>
    </font>
    <font>
      <b/>
      <sz val="12.0"/>
      <color rgb="FF000000"/>
      <name val="Arial"/>
    </font>
    <font>
      <sz val="10.0"/>
      <color rgb="FF000000"/>
      <name val="Arial"/>
    </font>
    <font>
      <b/>
      <sz val="12.0"/>
      <name val="Arial"/>
    </font>
    <font>
      <b/>
      <sz val="14.0"/>
      <name val="Arial"/>
    </font>
    <font>
      <b/>
      <sz val="11.0"/>
      <name val="Arial"/>
    </font>
    <font>
      <b/>
      <sz val="10.0"/>
      <color rgb="FF999999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1.0"/>
      <color rgb="FF999999"/>
      <name val="Arial"/>
    </font>
    <font>
      <b/>
      <sz val="11.0"/>
      <color rgb="FF969696"/>
      <name val="Arial"/>
    </font>
    <font>
      <b/>
      <sz val="14.0"/>
      <color rgb="FF00FFFF"/>
      <name val="Arimo"/>
    </font>
    <font>
      <sz val="10.0"/>
      <name val="Arimo"/>
    </font>
    <font>
      <b/>
      <i/>
      <sz val="36.0"/>
      <color rgb="FFFF0000"/>
      <name val="Arimo"/>
    </font>
    <font>
      <b/>
      <i/>
      <sz val="14.0"/>
      <name val="Arimo"/>
    </font>
    <font>
      <b/>
      <i/>
      <sz val="16.0"/>
      <name val="Arimo"/>
    </font>
    <font>
      <b/>
      <i/>
      <sz val="16.0"/>
      <color rgb="FF008000"/>
      <name val="Arimo"/>
    </font>
    <font>
      <b/>
      <i/>
      <sz val="16.0"/>
      <color rgb="FFFF0000"/>
      <name val="Arimo"/>
    </font>
    <font>
      <b/>
      <i/>
      <sz val="48.0"/>
      <color rgb="FF008000"/>
      <name val="Arimo"/>
    </font>
    <font>
      <b/>
      <i/>
      <sz val="10.0"/>
      <name val="Arimo"/>
    </font>
    <font>
      <sz val="10.0"/>
      <color rgb="FF008000"/>
      <name val="Arimo"/>
    </font>
    <font>
      <sz val="10.0"/>
      <color rgb="FFFF0000"/>
      <name val="Arimo"/>
    </font>
    <font>
      <b/>
      <i/>
      <sz val="30.0"/>
      <color rgb="FFFF0000"/>
      <name val="Arimo"/>
    </font>
    <font>
      <b/>
      <sz val="12.0"/>
      <color rgb="FFFF0000"/>
      <name val="Arimo"/>
    </font>
    <font>
      <b/>
      <sz val="10.0"/>
      <name val="Arimo"/>
    </font>
    <font>
      <b/>
      <sz val="10.0"/>
      <color rgb="FF008000"/>
      <name val="Arimo"/>
    </font>
    <font>
      <b/>
      <sz val="10.0"/>
      <color rgb="FFFF0000"/>
      <name val="Arimo"/>
    </font>
    <font>
      <b/>
      <sz val="12.0"/>
      <color rgb="FF008000"/>
      <name val="Arimo"/>
    </font>
    <font>
      <b/>
      <sz val="14.0"/>
      <color rgb="FF008000"/>
      <name val="Arimo"/>
    </font>
    <font>
      <b/>
      <sz val="11.0"/>
      <color rgb="FF008000"/>
      <name val="Arimo"/>
    </font>
    <font>
      <b/>
      <sz val="14.0"/>
      <color rgb="FFFF0000"/>
      <name val="Arimo"/>
    </font>
    <font>
      <b/>
      <sz val="11.0"/>
      <color rgb="FFFF0000"/>
      <name val="Arimo"/>
    </font>
    <font>
      <b/>
      <i/>
      <sz val="14.0"/>
      <color rgb="FF000000"/>
      <name val="Arimo"/>
    </font>
    <font>
      <b/>
      <i/>
      <sz val="12.0"/>
      <color rgb="FF000000"/>
      <name val="Arimo"/>
    </font>
    <font>
      <b/>
      <i/>
      <sz val="12.0"/>
      <color rgb="FFFF0000"/>
      <name val="Arimo"/>
    </font>
    <font>
      <b/>
      <i/>
      <sz val="12.0"/>
      <color rgb="FF0000FF"/>
      <name val="Arimo"/>
    </font>
    <font>
      <b/>
      <i/>
      <sz val="12.0"/>
      <color rgb="FFFF00FF"/>
      <name val="Arimo"/>
    </font>
    <font>
      <b/>
      <sz val="14.0"/>
      <color rgb="FFFFFF00"/>
      <name val="Arimo"/>
    </font>
    <font>
      <b/>
      <i/>
      <sz val="16.0"/>
      <color rgb="FF800080"/>
      <name val="Arimo"/>
    </font>
    <font>
      <b/>
      <i/>
      <sz val="48.0"/>
      <color rgb="FF800080"/>
      <name val="Arimo"/>
    </font>
    <font>
      <sz val="10.0"/>
      <color rgb="FF800080"/>
      <name val="Arimo"/>
    </font>
    <font>
      <b/>
      <sz val="10.0"/>
      <color rgb="FF800080"/>
      <name val="Arimo"/>
    </font>
    <font>
      <b/>
      <sz val="12.0"/>
      <color rgb="FF800080"/>
      <name val="Arimo"/>
    </font>
    <font>
      <b/>
      <sz val="14.0"/>
      <color rgb="FF800080"/>
      <name val="Arimo"/>
    </font>
    <font>
      <b/>
      <sz val="11.0"/>
      <color rgb="FF800080"/>
      <name val="Arimo"/>
    </font>
    <font>
      <b/>
      <i/>
      <sz val="16.0"/>
      <color rgb="FF800000"/>
      <name val="Arimo"/>
    </font>
    <font>
      <b/>
      <i/>
      <sz val="48.0"/>
      <color rgb="FF800000"/>
      <name val="Arimo"/>
    </font>
    <font>
      <sz val="10.0"/>
      <color rgb="FF800000"/>
      <name val="Arimo"/>
    </font>
    <font>
      <b/>
      <sz val="10.0"/>
      <color rgb="FF800000"/>
      <name val="Arimo"/>
    </font>
    <font>
      <b/>
      <sz val="12.0"/>
      <color rgb="FF800000"/>
      <name val="Arimo"/>
    </font>
    <font>
      <b/>
      <sz val="14.0"/>
      <color rgb="FF800000"/>
      <name val="Arimo"/>
    </font>
    <font>
      <b/>
      <sz val="11.0"/>
      <color rgb="FF800000"/>
      <name val="Arimo"/>
    </font>
    <font>
      <b/>
      <i/>
      <sz val="16.0"/>
      <color rgb="FFFF6600"/>
      <name val="Arimo"/>
    </font>
    <font>
      <b/>
      <i/>
      <sz val="48.0"/>
      <color rgb="FFFF6600"/>
      <name val="Arimo"/>
    </font>
    <font>
      <sz val="10.0"/>
      <color rgb="FFFF6600"/>
      <name val="Arimo"/>
    </font>
    <font>
      <b/>
      <sz val="10.0"/>
      <color rgb="FFFF6600"/>
      <name val="Arimo"/>
    </font>
    <font>
      <b/>
      <sz val="12.0"/>
      <color rgb="FFFF6600"/>
      <name val="Arimo"/>
    </font>
    <font>
      <b/>
      <sz val="14.0"/>
      <color rgb="FFFF6600"/>
      <name val="Arimo"/>
    </font>
    <font>
      <b/>
      <sz val="11.0"/>
      <color rgb="FFFF6600"/>
      <name val="Arimo"/>
    </font>
    <font>
      <b/>
      <i/>
      <sz val="16.0"/>
      <color rgb="FF008000"/>
      <name val="Arial"/>
    </font>
    <font>
      <b/>
      <i/>
      <sz val="16.0"/>
      <color rgb="FFFF0000"/>
      <name val="Arial"/>
    </font>
    <font>
      <sz val="10.0"/>
      <color rgb="FF008000"/>
      <name val="Arial"/>
    </font>
    <font>
      <b/>
      <sz val="10.0"/>
      <color rgb="FF008000"/>
      <name val="Arial"/>
    </font>
    <font>
      <b/>
      <sz val="12.0"/>
      <color rgb="FF008000"/>
      <name val="Arial"/>
    </font>
    <font>
      <b/>
      <sz val="14.0"/>
      <color rgb="FF008000"/>
      <name val="Arial"/>
    </font>
    <font>
      <b/>
      <sz val="11.0"/>
      <color rgb="FF008000"/>
      <name val="Arial"/>
    </font>
    <font>
      <b/>
      <sz val="14.0"/>
      <color rgb="FFFF0000"/>
      <name val="Arial"/>
    </font>
    <font>
      <b/>
      <sz val="11.0"/>
      <color rgb="FFFF0000"/>
      <name val="Arial"/>
    </font>
    <font>
      <b/>
      <i/>
      <sz val="48.0"/>
      <color rgb="FF7F7F7F"/>
      <name val="Arimo"/>
    </font>
    <font>
      <color rgb="FF000000"/>
      <name val="Arial"/>
    </font>
    <font>
      <b/>
      <sz val="14.0"/>
      <color rgb="FF00FFFF"/>
      <name val="Arial"/>
    </font>
    <font>
      <b/>
      <sz val="14.0"/>
      <color rgb="FFFFFF00"/>
      <name val="Arial"/>
    </font>
    <font>
      <b/>
      <i/>
      <sz val="16.0"/>
      <color rgb="FF76923C"/>
      <name val="Arimo"/>
    </font>
    <font>
      <sz val="10.0"/>
      <color rgb="FF76923C"/>
      <name val="Arimo"/>
    </font>
    <font>
      <b/>
      <sz val="10.0"/>
      <color rgb="FF76923C"/>
      <name val="Arimo"/>
    </font>
    <font>
      <b/>
      <sz val="12.0"/>
      <color rgb="FF76923C"/>
      <name val="Arimo"/>
    </font>
    <font>
      <b/>
      <sz val="14.0"/>
      <color rgb="FF76923C"/>
      <name val="Arimo"/>
    </font>
    <font>
      <b/>
      <sz val="11.0"/>
      <color rgb="FF76923C"/>
      <name val="Arimo"/>
    </font>
    <font>
      <b/>
      <sz val="10.0"/>
      <color rgb="FF0000FF"/>
      <name val="Arimo"/>
    </font>
    <font>
      <b/>
      <sz val="12.0"/>
      <color rgb="FF0000FF"/>
      <name val="Arimo"/>
    </font>
    <font>
      <sz val="10.0"/>
      <color rgb="FF0000FF"/>
      <name val="Arimo"/>
    </font>
    <font>
      <sz val="10.0"/>
      <color rgb="FFFF00FF"/>
      <name val="Arimo"/>
    </font>
    <font>
      <b/>
      <sz val="47.0"/>
      <color rgb="FF008000"/>
      <name val="Arimo"/>
    </font>
    <font>
      <b/>
      <sz val="14.0"/>
      <color rgb="FF0000FF"/>
      <name val="Arimo"/>
    </font>
    <font>
      <sz val="11.0"/>
      <color rgb="FF0000FF"/>
      <name val="Arimo"/>
    </font>
    <font>
      <b/>
      <sz val="47.0"/>
      <color rgb="FF800080"/>
      <name val="Arimo"/>
    </font>
    <font>
      <sz val="8.0"/>
      <color rgb="FF000000"/>
      <name val="Arimo"/>
    </font>
    <font>
      <b/>
      <sz val="14.0"/>
      <color rgb="FF000000"/>
      <name val="Arimo"/>
    </font>
    <font>
      <b/>
      <sz val="47.0"/>
      <color rgb="FF800000"/>
      <name val="Arimo"/>
    </font>
    <font>
      <u/>
      <sz val="13.0"/>
      <name val="Arimo"/>
    </font>
    <font>
      <b/>
      <sz val="47.0"/>
      <color rgb="FFFF6600"/>
      <name val="Arimo"/>
    </font>
  </fonts>
  <fills count="13">
    <fill>
      <patternFill patternType="none"/>
    </fill>
    <fill>
      <patternFill patternType="lightGray"/>
    </fill>
    <fill>
      <patternFill patternType="solid">
        <fgColor rgb="FF00CCFF"/>
        <bgColor rgb="FF00CCFF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969696"/>
        <bgColor rgb="FF969696"/>
      </patternFill>
    </fill>
    <fill>
      <patternFill patternType="solid">
        <fgColor rgb="FFD8D8D8"/>
        <bgColor rgb="FFD8D8D8"/>
      </patternFill>
    </fill>
  </fills>
  <borders count="100">
    <border/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top style="thick">
        <color rgb="FF000000"/>
      </top>
      <bottom/>
    </border>
    <border>
      <right/>
      <top style="thick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right style="thick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ck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bottom style="double">
        <color rgb="FF000000"/>
      </bottom>
    </border>
    <border>
      <bottom style="double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top style="double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shrinkToFit="0" wrapText="0"/>
    </xf>
    <xf borderId="5" fillId="0" fontId="2" numFmtId="0" xfId="0" applyBorder="1" applyFont="1"/>
    <xf borderId="6" fillId="0" fontId="2" numFmtId="0" xfId="0" applyBorder="1" applyFont="1"/>
    <xf borderId="7" fillId="0" fontId="4" numFmtId="0" xfId="0" applyAlignment="1" applyBorder="1" applyFont="1">
      <alignment shrinkToFit="0" wrapText="0"/>
    </xf>
    <xf borderId="0" fillId="0" fontId="5" numFmtId="0" xfId="0" applyAlignment="1" applyFont="1">
      <alignment horizontal="center" shrinkToFit="0" vertical="center" wrapText="0"/>
    </xf>
    <xf borderId="8" fillId="2" fontId="6" numFmtId="0" xfId="0" applyAlignment="1" applyBorder="1" applyFont="1">
      <alignment shrinkToFit="0" wrapText="0"/>
    </xf>
    <xf borderId="9" fillId="2" fontId="7" numFmtId="0" xfId="0" applyAlignment="1" applyBorder="1" applyFont="1">
      <alignment horizontal="center" shrinkToFit="0" wrapText="0"/>
    </xf>
    <xf borderId="10" fillId="2" fontId="6" numFmtId="0" xfId="0" applyAlignment="1" applyBorder="1" applyFont="1">
      <alignment horizontal="center" shrinkToFit="0" wrapText="0"/>
    </xf>
    <xf borderId="11" fillId="0" fontId="2" numFmtId="0" xfId="0" applyBorder="1" applyFont="1"/>
    <xf borderId="12" fillId="0" fontId="2" numFmtId="0" xfId="0" applyBorder="1" applyFont="1"/>
    <xf borderId="13" fillId="2" fontId="6" numFmtId="0" xfId="0" applyAlignment="1" applyBorder="1" applyFont="1">
      <alignment horizontal="center" shrinkToFit="0" wrapText="0"/>
    </xf>
    <xf borderId="14" fillId="2" fontId="6" numFmtId="0" xfId="0" applyAlignment="1" applyBorder="1" applyFont="1">
      <alignment horizontal="center" shrinkToFit="0" wrapText="0"/>
    </xf>
    <xf borderId="15" fillId="2" fontId="6" numFmtId="0" xfId="0" applyAlignment="1" applyBorder="1" applyFont="1">
      <alignment horizontal="center" shrinkToFit="0" wrapText="0"/>
    </xf>
    <xf borderId="16" fillId="0" fontId="2" numFmtId="0" xfId="0" applyBorder="1" applyFont="1"/>
    <xf borderId="0" fillId="0" fontId="4" numFmtId="0" xfId="0" applyAlignment="1" applyFont="1">
      <alignment shrinkToFit="0" wrapText="0"/>
    </xf>
    <xf borderId="17" fillId="2" fontId="6" numFmtId="0" xfId="0" applyAlignment="1" applyBorder="1" applyFont="1">
      <alignment shrinkToFit="0" wrapText="0"/>
    </xf>
    <xf borderId="18" fillId="2" fontId="8" numFmtId="0" xfId="0" applyAlignment="1" applyBorder="1" applyFont="1">
      <alignment horizontal="center" shrinkToFit="0" vertical="top" wrapText="0"/>
    </xf>
    <xf borderId="19" fillId="3" fontId="9" numFmtId="0" xfId="0" applyAlignment="1" applyBorder="1" applyFill="1" applyFont="1">
      <alignment horizontal="center" shrinkToFit="0" wrapText="0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9" fillId="3" fontId="10" numFmtId="0" xfId="0" applyAlignment="1" applyBorder="1" applyFont="1">
      <alignment horizontal="center" shrinkToFit="0" wrapText="0"/>
    </xf>
    <xf borderId="19" fillId="4" fontId="11" numFmtId="0" xfId="0" applyAlignment="1" applyBorder="1" applyFill="1" applyFont="1">
      <alignment horizontal="center" shrinkToFit="0" wrapText="0"/>
    </xf>
    <xf borderId="19" fillId="4" fontId="12" numFmtId="0" xfId="0" applyAlignment="1" applyBorder="1" applyFont="1">
      <alignment horizontal="center" shrinkToFit="0" wrapText="0"/>
    </xf>
    <xf borderId="19" fillId="5" fontId="11" numFmtId="0" xfId="0" applyAlignment="1" applyBorder="1" applyFill="1" applyFont="1">
      <alignment horizontal="center" shrinkToFit="0" wrapText="0"/>
    </xf>
    <xf borderId="17" fillId="2" fontId="11" numFmtId="0" xfId="0" applyAlignment="1" applyBorder="1" applyFont="1">
      <alignment horizontal="center" shrinkToFit="0" wrapText="0"/>
    </xf>
    <xf borderId="23" fillId="2" fontId="11" numFmtId="0" xfId="0" applyAlignment="1" applyBorder="1" applyFont="1">
      <alignment horizontal="center" shrinkToFit="0" wrapText="0"/>
    </xf>
    <xf borderId="24" fillId="0" fontId="2" numFmtId="0" xfId="0" applyBorder="1" applyFont="1"/>
    <xf borderId="25" fillId="2" fontId="11" numFmtId="0" xfId="0" applyAlignment="1" applyBorder="1" applyFont="1">
      <alignment horizontal="center" shrinkToFit="0" wrapText="0"/>
    </xf>
    <xf borderId="26" fillId="2" fontId="11" numFmtId="0" xfId="0" applyAlignment="1" applyBorder="1" applyFont="1">
      <alignment horizontal="center" shrinkToFit="0" wrapText="0"/>
    </xf>
    <xf borderId="27" fillId="0" fontId="2" numFmtId="0" xfId="0" applyBorder="1" applyFont="1"/>
    <xf borderId="28" fillId="0" fontId="2" numFmtId="0" xfId="0" applyBorder="1" applyFont="1"/>
    <xf borderId="0" fillId="0" fontId="13" numFmtId="0" xfId="0" applyAlignment="1" applyFont="1">
      <alignment horizontal="center" shrinkToFit="0" vertical="center" wrapText="0"/>
    </xf>
    <xf borderId="17" fillId="2" fontId="6" numFmtId="0" xfId="0" applyAlignment="1" applyBorder="1" applyFont="1">
      <alignment horizontal="center" shrinkToFit="0" vertical="center" wrapText="0"/>
    </xf>
    <xf borderId="29" fillId="3" fontId="11" numFmtId="0" xfId="0" applyAlignment="1" applyBorder="1" applyFont="1">
      <alignment shrinkToFit="0" vertical="center" wrapText="0"/>
    </xf>
    <xf borderId="30" fillId="2" fontId="14" numFmtId="1" xfId="0" applyAlignment="1" applyBorder="1" applyFont="1" applyNumberFormat="1">
      <alignment horizontal="center" shrinkToFit="0" vertical="center" wrapText="0"/>
    </xf>
    <xf borderId="31" fillId="0" fontId="2" numFmtId="0" xfId="0" applyBorder="1" applyFont="1"/>
    <xf borderId="32" fillId="0" fontId="2" numFmtId="0" xfId="0" applyBorder="1" applyFont="1"/>
    <xf borderId="33" fillId="3" fontId="15" numFmtId="1" xfId="0" applyAlignment="1" applyBorder="1" applyFont="1" applyNumberFormat="1">
      <alignment horizontal="right" shrinkToFit="0" vertical="center" wrapText="0"/>
    </xf>
    <xf borderId="34" fillId="3" fontId="9" numFmtId="1" xfId="0" applyAlignment="1" applyBorder="1" applyFont="1" applyNumberFormat="1">
      <alignment horizontal="center" shrinkToFit="0" vertical="center" wrapText="0"/>
    </xf>
    <xf borderId="35" fillId="3" fontId="15" numFmtId="1" xfId="0" applyAlignment="1" applyBorder="1" applyFont="1" applyNumberFormat="1">
      <alignment horizontal="left" shrinkToFit="0" vertical="center" wrapText="0"/>
    </xf>
    <xf borderId="34" fillId="3" fontId="15" numFmtId="1" xfId="0" applyAlignment="1" applyBorder="1" applyFont="1" applyNumberFormat="1">
      <alignment horizontal="left" shrinkToFit="0" vertical="center" wrapText="0"/>
    </xf>
    <xf borderId="34" fillId="3" fontId="15" numFmtId="1" xfId="0" applyAlignment="1" applyBorder="1" applyFont="1" applyNumberFormat="1">
      <alignment horizontal="right" shrinkToFit="0" vertical="center" wrapText="0"/>
    </xf>
    <xf borderId="33" fillId="3" fontId="6" numFmtId="1" xfId="0" applyAlignment="1" applyBorder="1" applyFont="1" applyNumberFormat="1">
      <alignment horizontal="right" shrinkToFit="0" vertical="center" wrapText="0"/>
    </xf>
    <xf borderId="34" fillId="3" fontId="11" numFmtId="1" xfId="0" applyAlignment="1" applyBorder="1" applyFont="1" applyNumberFormat="1">
      <alignment horizontal="center" shrinkToFit="0" vertical="center" wrapText="0"/>
    </xf>
    <xf borderId="35" fillId="3" fontId="6" numFmtId="1" xfId="0" applyAlignment="1" applyBorder="1" applyFont="1" applyNumberFormat="1">
      <alignment horizontal="left" shrinkToFit="0" vertical="center" wrapText="0"/>
    </xf>
    <xf borderId="34" fillId="3" fontId="6" numFmtId="1" xfId="0" applyAlignment="1" applyBorder="1" applyFont="1" applyNumberFormat="1">
      <alignment horizontal="right" shrinkToFit="0" vertical="center" wrapText="0"/>
    </xf>
    <xf borderId="34" fillId="4" fontId="6" numFmtId="1" xfId="0" applyAlignment="1" applyBorder="1" applyFont="1" applyNumberFormat="1">
      <alignment horizontal="right" shrinkToFit="0" vertical="center" wrapText="0"/>
    </xf>
    <xf borderId="34" fillId="4" fontId="11" numFmtId="1" xfId="0" applyAlignment="1" applyBorder="1" applyFont="1" applyNumberFormat="1">
      <alignment horizontal="center" shrinkToFit="0" vertical="center" wrapText="0"/>
    </xf>
    <xf borderId="35" fillId="4" fontId="6" numFmtId="1" xfId="0" applyAlignment="1" applyBorder="1" applyFont="1" applyNumberFormat="1">
      <alignment horizontal="left" shrinkToFit="0" vertical="center" wrapText="0"/>
    </xf>
    <xf borderId="34" fillId="4" fontId="6" numFmtId="1" xfId="0" applyAlignment="1" applyBorder="1" applyFont="1" applyNumberFormat="1">
      <alignment horizontal="left" shrinkToFit="0" vertical="center" wrapText="0"/>
    </xf>
    <xf borderId="33" fillId="4" fontId="6" numFmtId="1" xfId="0" applyAlignment="1" applyBorder="1" applyFont="1" applyNumberFormat="1">
      <alignment horizontal="right" shrinkToFit="0" vertical="center" wrapText="0"/>
    </xf>
    <xf borderId="34" fillId="5" fontId="6" numFmtId="1" xfId="0" applyAlignment="1" applyBorder="1" applyFont="1" applyNumberFormat="1">
      <alignment horizontal="right" shrinkToFit="0" vertical="center" wrapText="0"/>
    </xf>
    <xf borderId="34" fillId="5" fontId="11" numFmtId="1" xfId="0" applyAlignment="1" applyBorder="1" applyFont="1" applyNumberFormat="1">
      <alignment horizontal="center" shrinkToFit="0" vertical="center" wrapText="0"/>
    </xf>
    <xf borderId="35" fillId="5" fontId="6" numFmtId="1" xfId="0" applyAlignment="1" applyBorder="1" applyFont="1" applyNumberFormat="1">
      <alignment horizontal="left" shrinkToFit="0" vertical="center" wrapText="0"/>
    </xf>
    <xf borderId="33" fillId="5" fontId="6" numFmtId="1" xfId="0" applyAlignment="1" applyBorder="1" applyFont="1" applyNumberFormat="1">
      <alignment horizontal="right" shrinkToFit="0" vertical="center" wrapText="0"/>
    </xf>
    <xf borderId="34" fillId="5" fontId="6" numFmtId="1" xfId="0" applyAlignment="1" applyBorder="1" applyFont="1" applyNumberFormat="1">
      <alignment horizontal="left" shrinkToFit="0" vertical="center" wrapText="0"/>
    </xf>
    <xf borderId="36" fillId="2" fontId="16" numFmtId="0" xfId="0" applyAlignment="1" applyBorder="1" applyFont="1">
      <alignment horizontal="center" shrinkToFit="0" vertical="center" wrapText="0"/>
    </xf>
    <xf borderId="37" fillId="2" fontId="6" numFmtId="1" xfId="0" applyAlignment="1" applyBorder="1" applyFont="1" applyNumberFormat="1">
      <alignment horizontal="right" shrinkToFit="0" vertical="center" wrapText="0"/>
    </xf>
    <xf borderId="34" fillId="2" fontId="11" numFmtId="0" xfId="0" applyAlignment="1" applyBorder="1" applyFont="1">
      <alignment horizontal="center" shrinkToFit="0" vertical="center" wrapText="0"/>
    </xf>
    <xf borderId="38" fillId="2" fontId="6" numFmtId="1" xfId="0" applyAlignment="1" applyBorder="1" applyFont="1" applyNumberFormat="1">
      <alignment horizontal="left" shrinkToFit="0" vertical="center" wrapText="0"/>
    </xf>
    <xf borderId="37" fillId="2" fontId="11" numFmtId="1" xfId="0" applyAlignment="1" applyBorder="1" applyFont="1" applyNumberFormat="1">
      <alignment horizontal="center" shrinkToFit="0" vertical="center" wrapText="0"/>
    </xf>
    <xf borderId="37" fillId="2" fontId="17" numFmtId="0" xfId="0" applyAlignment="1" applyBorder="1" applyFont="1">
      <alignment horizontal="right" shrinkToFit="0" vertical="center" wrapText="0"/>
    </xf>
    <xf borderId="34" fillId="2" fontId="17" numFmtId="0" xfId="0" applyAlignment="1" applyBorder="1" applyFont="1">
      <alignment horizontal="center" shrinkToFit="0" vertical="center" wrapText="0"/>
    </xf>
    <xf borderId="39" fillId="2" fontId="18" numFmtId="0" xfId="0" applyAlignment="1" applyBorder="1" applyFont="1">
      <alignment horizontal="left" shrinkToFit="0" vertical="center" wrapText="0"/>
    </xf>
    <xf borderId="40" fillId="6" fontId="4" numFmtId="0" xfId="0" applyAlignment="1" applyBorder="1" applyFill="1" applyFont="1">
      <alignment shrinkToFit="0" wrapText="0"/>
    </xf>
    <xf borderId="33" fillId="3" fontId="15" numFmtId="1" xfId="0" applyAlignment="1" applyBorder="1" applyFont="1" applyNumberFormat="1">
      <alignment horizontal="right" readingOrder="0" shrinkToFit="0" vertical="center" wrapText="0"/>
    </xf>
    <xf borderId="35" fillId="3" fontId="15" numFmtId="1" xfId="0" applyAlignment="1" applyBorder="1" applyFont="1" applyNumberFormat="1">
      <alignment horizontal="left" readingOrder="0" shrinkToFit="0" vertical="center" wrapText="0"/>
    </xf>
    <xf borderId="41" fillId="0" fontId="2" numFmtId="0" xfId="0" applyBorder="1" applyFont="1"/>
    <xf borderId="34" fillId="2" fontId="11" numFmtId="1" xfId="0" applyAlignment="1" applyBorder="1" applyFont="1" applyNumberFormat="1">
      <alignment horizontal="center" shrinkToFit="0" vertical="center" wrapText="0"/>
    </xf>
    <xf borderId="42" fillId="3" fontId="11" numFmtId="0" xfId="0" applyAlignment="1" applyBorder="1" applyFont="1">
      <alignment shrinkToFit="0" vertical="center" wrapText="0"/>
    </xf>
    <xf borderId="43" fillId="3" fontId="15" numFmtId="1" xfId="0" applyAlignment="1" applyBorder="1" applyFont="1" applyNumberFormat="1">
      <alignment horizontal="right" shrinkToFit="0" vertical="center" wrapText="0"/>
    </xf>
    <xf borderId="44" fillId="3" fontId="15" numFmtId="1" xfId="0" applyAlignment="1" applyBorder="1" applyFont="1" applyNumberFormat="1">
      <alignment horizontal="left" shrinkToFit="0" vertical="center" wrapText="0"/>
    </xf>
    <xf borderId="43" fillId="3" fontId="15" numFmtId="1" xfId="0" applyAlignment="1" applyBorder="1" applyFont="1" applyNumberFormat="1">
      <alignment horizontal="right" readingOrder="0" shrinkToFit="0" vertical="center" wrapText="0"/>
    </xf>
    <xf borderId="44" fillId="3" fontId="15" numFmtId="1" xfId="0" applyAlignment="1" applyBorder="1" applyFont="1" applyNumberFormat="1">
      <alignment horizontal="left" readingOrder="0" shrinkToFit="0" vertical="center" wrapText="0"/>
    </xf>
    <xf borderId="45" fillId="3" fontId="15" numFmtId="1" xfId="0" applyAlignment="1" applyBorder="1" applyFont="1" applyNumberFormat="1">
      <alignment horizontal="left" shrinkToFit="0" vertical="center" wrapText="0"/>
    </xf>
    <xf borderId="43" fillId="3" fontId="6" numFmtId="1" xfId="0" applyAlignment="1" applyBorder="1" applyFont="1" applyNumberFormat="1">
      <alignment horizontal="right" shrinkToFit="0" vertical="center" wrapText="0"/>
    </xf>
    <xf borderId="44" fillId="3" fontId="6" numFmtId="1" xfId="0" applyAlignment="1" applyBorder="1" applyFont="1" applyNumberFormat="1">
      <alignment horizontal="left" shrinkToFit="0" vertical="center" wrapText="0"/>
    </xf>
    <xf borderId="45" fillId="3" fontId="6" numFmtId="1" xfId="0" applyAlignment="1" applyBorder="1" applyFont="1" applyNumberFormat="1">
      <alignment horizontal="right" shrinkToFit="0" vertical="center" wrapText="0"/>
    </xf>
    <xf borderId="46" fillId="2" fontId="17" numFmtId="0" xfId="0" applyAlignment="1" applyBorder="1" applyFont="1">
      <alignment horizontal="right" shrinkToFit="0" vertical="center" wrapText="0"/>
    </xf>
    <xf borderId="42" fillId="3" fontId="19" numFmtId="0" xfId="0" applyAlignment="1" applyBorder="1" applyFont="1">
      <alignment horizontal="left" readingOrder="0" shrinkToFit="0" vertical="center" wrapText="0"/>
    </xf>
    <xf borderId="45" fillId="3" fontId="6" numFmtId="1" xfId="0" applyAlignment="1" applyBorder="1" applyFont="1" applyNumberFormat="1">
      <alignment horizontal="left" shrinkToFit="0" vertical="center" wrapText="0"/>
    </xf>
    <xf borderId="43" fillId="3" fontId="20" numFmtId="1" xfId="0" applyAlignment="1" applyBorder="1" applyFont="1" applyNumberFormat="1">
      <alignment horizontal="right" shrinkToFit="0" vertical="center" wrapText="0"/>
    </xf>
    <xf borderId="45" fillId="3" fontId="20" numFmtId="1" xfId="0" applyAlignment="1" applyBorder="1" applyFont="1" applyNumberFormat="1">
      <alignment horizontal="left" shrinkToFit="0" vertical="center" wrapText="0"/>
    </xf>
    <xf borderId="30" fillId="2" fontId="21" numFmtId="1" xfId="0" applyAlignment="1" applyBorder="1" applyFont="1" applyNumberFormat="1">
      <alignment horizontal="center" shrinkToFit="0" vertical="center" wrapText="0"/>
    </xf>
    <xf borderId="47" fillId="3" fontId="6" numFmtId="1" xfId="0" applyAlignment="1" applyBorder="1" applyFont="1" applyNumberFormat="1">
      <alignment horizontal="right" shrinkToFit="0" vertical="center" wrapText="0"/>
    </xf>
    <xf borderId="48" fillId="3" fontId="6" numFmtId="1" xfId="0" applyAlignment="1" applyBorder="1" applyFont="1" applyNumberFormat="1">
      <alignment horizontal="left" shrinkToFit="0" vertical="center" wrapText="0"/>
    </xf>
    <xf borderId="45" fillId="4" fontId="6" numFmtId="1" xfId="0" applyAlignment="1" applyBorder="1" applyFont="1" applyNumberFormat="1">
      <alignment horizontal="right" shrinkToFit="0" vertical="center" wrapText="0"/>
    </xf>
    <xf borderId="44" fillId="4" fontId="6" numFmtId="1" xfId="0" applyAlignment="1" applyBorder="1" applyFont="1" applyNumberFormat="1">
      <alignment horizontal="left" shrinkToFit="0" vertical="center" wrapText="0"/>
    </xf>
    <xf borderId="40" fillId="2" fontId="6" numFmtId="0" xfId="0" applyAlignment="1" applyBorder="1" applyFont="1">
      <alignment horizontal="center" shrinkToFit="0" vertical="center" wrapText="0"/>
    </xf>
    <xf borderId="49" fillId="3" fontId="19" numFmtId="0" xfId="0" applyAlignment="1" applyBorder="1" applyFont="1">
      <alignment horizontal="left" shrinkToFit="0" vertical="center" wrapText="0"/>
    </xf>
    <xf borderId="43" fillId="3" fontId="22" numFmtId="1" xfId="0" applyAlignment="1" applyBorder="1" applyFont="1" applyNumberFormat="1">
      <alignment horizontal="right" shrinkToFit="0" vertical="center" wrapText="0"/>
    </xf>
    <xf borderId="44" fillId="3" fontId="20" numFmtId="1" xfId="0" applyAlignment="1" applyBorder="1" applyFont="1" applyNumberFormat="1">
      <alignment horizontal="left" shrinkToFit="0" vertical="center" wrapText="0"/>
    </xf>
    <xf borderId="36" fillId="4" fontId="16" numFmtId="0" xfId="0" applyAlignment="1" applyBorder="1" applyFont="1">
      <alignment horizontal="center" shrinkToFit="0" vertical="center" wrapText="0"/>
    </xf>
    <xf borderId="37" fillId="4" fontId="6" numFmtId="1" xfId="0" applyAlignment="1" applyBorder="1" applyFont="1" applyNumberFormat="1">
      <alignment horizontal="right" shrinkToFit="0" vertical="center" wrapText="0"/>
    </xf>
    <xf borderId="38" fillId="4" fontId="6" numFmtId="1" xfId="0" applyAlignment="1" applyBorder="1" applyFont="1" applyNumberFormat="1">
      <alignment horizontal="left" shrinkToFit="0" vertical="center" wrapText="0"/>
    </xf>
    <xf borderId="37" fillId="4" fontId="11" numFmtId="1" xfId="0" applyAlignment="1" applyBorder="1" applyFont="1" applyNumberFormat="1">
      <alignment horizontal="center" shrinkToFit="0" vertical="center" wrapText="0"/>
    </xf>
    <xf borderId="37" fillId="4" fontId="17" numFmtId="0" xfId="0" applyAlignment="1" applyBorder="1" applyFont="1">
      <alignment horizontal="right" shrinkToFit="0" vertical="center" wrapText="0"/>
    </xf>
    <xf borderId="34" fillId="4" fontId="17" numFmtId="0" xfId="0" applyAlignment="1" applyBorder="1" applyFont="1">
      <alignment horizontal="center" shrinkToFit="0" vertical="center" wrapText="0"/>
    </xf>
    <xf borderId="39" fillId="4" fontId="18" numFmtId="0" xfId="0" applyAlignment="1" applyBorder="1" applyFont="1">
      <alignment horizontal="left" shrinkToFit="0" vertical="center" wrapText="0"/>
    </xf>
    <xf borderId="49" fillId="3" fontId="23" numFmtId="0" xfId="0" applyAlignment="1" applyBorder="1" applyFont="1">
      <alignment readingOrder="0" shrinkToFit="0" wrapText="0"/>
    </xf>
    <xf borderId="45" fillId="3" fontId="20" numFmtId="1" xfId="0" applyAlignment="1" applyBorder="1" applyFont="1" applyNumberFormat="1">
      <alignment horizontal="right" shrinkToFit="0" vertical="center" wrapText="0"/>
    </xf>
    <xf borderId="43" fillId="4" fontId="6" numFmtId="1" xfId="0" applyAlignment="1" applyBorder="1" applyFont="1" applyNumberFormat="1">
      <alignment horizontal="right" shrinkToFit="0" vertical="center" wrapText="0"/>
    </xf>
    <xf borderId="49" fillId="4" fontId="11" numFmtId="0" xfId="0" applyAlignment="1" applyBorder="1" applyFont="1">
      <alignment horizontal="left" shrinkToFit="0" vertical="center" wrapText="0"/>
    </xf>
    <xf borderId="45" fillId="4" fontId="6" numFmtId="1" xfId="0" applyAlignment="1" applyBorder="1" applyFont="1" applyNumberFormat="1">
      <alignment horizontal="left" shrinkToFit="0" vertical="center" wrapText="0"/>
    </xf>
    <xf borderId="43" fillId="4" fontId="20" numFmtId="1" xfId="0" applyAlignment="1" applyBorder="1" applyFont="1" applyNumberFormat="1">
      <alignment horizontal="right" shrinkToFit="0" vertical="center" wrapText="0"/>
    </xf>
    <xf borderId="45" fillId="4" fontId="20" numFmtId="1" xfId="0" applyAlignment="1" applyBorder="1" applyFont="1" applyNumberFormat="1">
      <alignment horizontal="left" shrinkToFit="0" vertical="center" wrapText="0"/>
    </xf>
    <xf borderId="43" fillId="4" fontId="22" numFmtId="1" xfId="0" applyAlignment="1" applyBorder="1" applyFont="1" applyNumberFormat="1">
      <alignment horizontal="right" shrinkToFit="0" vertical="center" wrapText="0"/>
    </xf>
    <xf borderId="44" fillId="4" fontId="20" numFmtId="1" xfId="0" applyAlignment="1" applyBorder="1" applyFont="1" applyNumberFormat="1">
      <alignment horizontal="left" shrinkToFit="0" vertical="center" wrapText="0"/>
    </xf>
    <xf borderId="45" fillId="4" fontId="20" numFmtId="1" xfId="0" applyAlignment="1" applyBorder="1" applyFont="1" applyNumberFormat="1">
      <alignment horizontal="right" shrinkToFit="0" vertical="center" wrapText="0"/>
    </xf>
    <xf borderId="49" fillId="4" fontId="12" numFmtId="0" xfId="0" applyAlignment="1" applyBorder="1" applyFont="1">
      <alignment horizontal="left" shrinkToFit="0" vertical="center" wrapText="0"/>
    </xf>
    <xf borderId="46" fillId="4" fontId="17" numFmtId="0" xfId="0" applyAlignment="1" applyBorder="1" applyFont="1">
      <alignment horizontal="right" shrinkToFit="0" vertical="center" wrapText="0"/>
    </xf>
    <xf borderId="50" fillId="4" fontId="18" numFmtId="0" xfId="0" applyAlignment="1" applyBorder="1" applyFont="1">
      <alignment shrinkToFit="0" wrapText="0"/>
    </xf>
    <xf borderId="42" fillId="4" fontId="11" numFmtId="0" xfId="0" applyAlignment="1" applyBorder="1" applyFont="1">
      <alignment horizontal="left" shrinkToFit="0" vertical="center" wrapText="0"/>
    </xf>
    <xf borderId="44" fillId="5" fontId="6" numFmtId="1" xfId="0" applyAlignment="1" applyBorder="1" applyFont="1" applyNumberFormat="1">
      <alignment horizontal="left" shrinkToFit="0" vertical="center" wrapText="0"/>
    </xf>
    <xf borderId="43" fillId="5" fontId="6" numFmtId="1" xfId="0" applyAlignment="1" applyBorder="1" applyFont="1" applyNumberFormat="1">
      <alignment horizontal="right" shrinkToFit="0" vertical="center" wrapText="0"/>
    </xf>
    <xf borderId="49" fillId="4" fontId="24" numFmtId="0" xfId="0" applyAlignment="1" applyBorder="1" applyFont="1">
      <alignment shrinkToFit="0" wrapText="0"/>
    </xf>
    <xf borderId="49" fillId="5" fontId="11" numFmtId="0" xfId="0" applyAlignment="1" applyBorder="1" applyFont="1">
      <alignment horizontal="left" shrinkToFit="0" vertical="center" wrapText="0"/>
    </xf>
    <xf borderId="45" fillId="5" fontId="6" numFmtId="1" xfId="0" applyAlignment="1" applyBorder="1" applyFont="1" applyNumberFormat="1">
      <alignment horizontal="right" shrinkToFit="0" vertical="center" wrapText="0"/>
    </xf>
    <xf borderId="45" fillId="5" fontId="6" numFmtId="1" xfId="0" applyAlignment="1" applyBorder="1" applyFont="1" applyNumberFormat="1">
      <alignment horizontal="left" shrinkToFit="0" vertical="center" wrapText="0"/>
    </xf>
    <xf borderId="43" fillId="5" fontId="20" numFmtId="1" xfId="0" applyAlignment="1" applyBorder="1" applyFont="1" applyNumberFormat="1">
      <alignment horizontal="right" shrinkToFit="0" vertical="center" wrapText="0"/>
    </xf>
    <xf borderId="45" fillId="5" fontId="20" numFmtId="1" xfId="0" applyAlignment="1" applyBorder="1" applyFont="1" applyNumberFormat="1">
      <alignment horizontal="left" shrinkToFit="0" vertical="center" wrapText="0"/>
    </xf>
    <xf borderId="43" fillId="5" fontId="22" numFmtId="1" xfId="0" applyAlignment="1" applyBorder="1" applyFont="1" applyNumberFormat="1">
      <alignment horizontal="right" shrinkToFit="0" vertical="center" wrapText="0"/>
    </xf>
    <xf borderId="44" fillId="5" fontId="20" numFmtId="1" xfId="0" applyAlignment="1" applyBorder="1" applyFont="1" applyNumberFormat="1">
      <alignment horizontal="left" shrinkToFit="0" vertical="center" wrapText="0"/>
    </xf>
    <xf borderId="45" fillId="5" fontId="20" numFmtId="1" xfId="0" applyAlignment="1" applyBorder="1" applyFont="1" applyNumberFormat="1">
      <alignment horizontal="right" shrinkToFit="0" vertical="center" wrapText="0"/>
    </xf>
    <xf borderId="51" fillId="5" fontId="11" numFmtId="0" xfId="0" applyAlignment="1" applyBorder="1" applyFont="1">
      <alignment horizontal="left" shrinkToFit="0" vertical="center" wrapText="0"/>
    </xf>
    <xf borderId="52" fillId="4" fontId="17" numFmtId="0" xfId="0" applyAlignment="1" applyBorder="1" applyFont="1">
      <alignment horizontal="right" shrinkToFit="0" vertical="center" wrapText="0"/>
    </xf>
    <xf borderId="42" fillId="5" fontId="11" numFmtId="0" xfId="0" applyAlignment="1" applyBorder="1" applyFont="1">
      <alignment horizontal="left" shrinkToFit="0" vertical="center" wrapText="0"/>
    </xf>
    <xf borderId="30" fillId="4" fontId="21" numFmtId="1" xfId="0" applyAlignment="1" applyBorder="1" applyFont="1" applyNumberFormat="1">
      <alignment horizontal="center" shrinkToFit="0" vertical="center" wrapText="0"/>
    </xf>
    <xf borderId="53" fillId="2" fontId="6" numFmtId="0" xfId="0" applyAlignment="1" applyBorder="1" applyFont="1">
      <alignment horizontal="center" shrinkToFit="0" vertical="center" wrapText="0"/>
    </xf>
    <xf borderId="54" fillId="5" fontId="11" numFmtId="0" xfId="0" applyAlignment="1" applyBorder="1" applyFont="1">
      <alignment horizontal="left" shrinkToFit="0" vertical="center" wrapText="0"/>
    </xf>
    <xf borderId="55" fillId="5" fontId="6" numFmtId="1" xfId="0" applyAlignment="1" applyBorder="1" applyFont="1" applyNumberFormat="1">
      <alignment horizontal="right" shrinkToFit="0" vertical="center" wrapText="0"/>
    </xf>
    <xf borderId="56" fillId="5" fontId="11" numFmtId="1" xfId="0" applyAlignment="1" applyBorder="1" applyFont="1" applyNumberFormat="1">
      <alignment horizontal="center" shrinkToFit="0" vertical="center" wrapText="0"/>
    </xf>
    <xf borderId="57" fillId="5" fontId="6" numFmtId="1" xfId="0" applyAlignment="1" applyBorder="1" applyFont="1" applyNumberFormat="1">
      <alignment horizontal="left" shrinkToFit="0" vertical="center" wrapText="0"/>
    </xf>
    <xf borderId="57" fillId="5" fontId="6" numFmtId="1" xfId="0" applyAlignment="1" applyBorder="1" applyFont="1" applyNumberFormat="1">
      <alignment horizontal="center" shrinkToFit="0" vertical="center" wrapText="0"/>
    </xf>
    <xf borderId="56" fillId="5" fontId="6" numFmtId="1" xfId="0" applyAlignment="1" applyBorder="1" applyFont="1" applyNumberFormat="1">
      <alignment horizontal="left" shrinkToFit="0" vertical="center" wrapText="0"/>
    </xf>
    <xf borderId="56" fillId="5" fontId="6" numFmtId="1" xfId="0" applyAlignment="1" applyBorder="1" applyFont="1" applyNumberFormat="1">
      <alignment horizontal="right" shrinkToFit="0" vertical="center" wrapText="0"/>
    </xf>
    <xf borderId="56" fillId="4" fontId="11" numFmtId="1" xfId="0" applyAlignment="1" applyBorder="1" applyFont="1" applyNumberFormat="1">
      <alignment horizontal="center" shrinkToFit="0" vertical="center" wrapText="0"/>
    </xf>
    <xf borderId="57" fillId="4" fontId="6" numFmtId="1" xfId="0" applyAlignment="1" applyBorder="1" applyFont="1" applyNumberFormat="1">
      <alignment horizontal="left" shrinkToFit="0" vertical="center" wrapText="0"/>
    </xf>
    <xf borderId="58" fillId="4" fontId="8" numFmtId="1" xfId="0" applyAlignment="1" applyBorder="1" applyFont="1" applyNumberFormat="1">
      <alignment horizontal="center" shrinkToFit="0" vertical="top" wrapText="0"/>
    </xf>
    <xf borderId="59" fillId="0" fontId="2" numFmtId="0" xfId="0" applyBorder="1" applyFont="1"/>
    <xf borderId="60" fillId="0" fontId="2" numFmtId="0" xfId="0" applyBorder="1" applyFont="1"/>
    <xf borderId="61" fillId="4" fontId="17" numFmtId="0" xfId="0" applyAlignment="1" applyBorder="1" applyFont="1">
      <alignment horizontal="right" shrinkToFit="0" vertical="center" wrapText="0"/>
    </xf>
    <xf borderId="62" fillId="4" fontId="18" numFmtId="0" xfId="0" applyAlignment="1" applyBorder="1" applyFont="1">
      <alignment horizontal="left" shrinkToFit="0" vertical="center" wrapText="0"/>
    </xf>
    <xf borderId="63" fillId="5" fontId="25" numFmtId="0" xfId="0" applyAlignment="1" applyBorder="1" applyFont="1">
      <alignment horizontal="center" shrinkToFit="0" vertical="center" wrapText="0"/>
    </xf>
    <xf borderId="64" fillId="0" fontId="2" numFmtId="0" xfId="0" applyBorder="1" applyFont="1"/>
    <xf borderId="0" fillId="0" fontId="26" numFmtId="0" xfId="0" applyAlignment="1" applyFont="1">
      <alignment shrinkToFit="0" wrapText="0"/>
    </xf>
    <xf borderId="0" fillId="0" fontId="26" numFmtId="0" xfId="0" applyAlignment="1" applyFont="1">
      <alignment shrinkToFit="0" wrapText="0"/>
    </xf>
    <xf borderId="0" fillId="0" fontId="27" numFmtId="0" xfId="0" applyAlignment="1" applyFont="1">
      <alignment horizontal="center" shrinkToFit="0" vertical="center" wrapText="0"/>
    </xf>
    <xf borderId="0" fillId="0" fontId="28" numFmtId="0" xfId="0" applyAlignment="1" applyFont="1">
      <alignment horizontal="left" shrinkToFit="0" vertical="center" wrapText="0"/>
    </xf>
    <xf borderId="1" fillId="7" fontId="29" numFmtId="0" xfId="0" applyAlignment="1" applyBorder="1" applyFill="1" applyFont="1">
      <alignment horizontal="center" shrinkToFit="0" wrapText="0"/>
    </xf>
    <xf borderId="4" fillId="7" fontId="30" numFmtId="0" xfId="0" applyAlignment="1" applyBorder="1" applyFont="1">
      <alignment horizontal="center" shrinkToFit="0" wrapText="0"/>
    </xf>
    <xf borderId="1" fillId="7" fontId="31" numFmtId="0" xfId="0" applyAlignment="1" applyBorder="1" applyFont="1">
      <alignment horizontal="center" shrinkToFit="0" wrapText="0"/>
    </xf>
    <xf borderId="0" fillId="0" fontId="32" numFmtId="0" xfId="0" applyAlignment="1" applyFont="1">
      <alignment horizontal="center" shrinkToFit="0" vertical="center" wrapText="0"/>
    </xf>
    <xf borderId="8" fillId="8" fontId="26" numFmtId="0" xfId="0" applyAlignment="1" applyBorder="1" applyFill="1" applyFont="1">
      <alignment shrinkToFit="0" wrapText="0"/>
    </xf>
    <xf borderId="9" fillId="8" fontId="33" numFmtId="0" xfId="0" applyAlignment="1" applyBorder="1" applyFont="1">
      <alignment horizontal="center" shrinkToFit="0" wrapText="0"/>
    </xf>
    <xf borderId="10" fillId="8" fontId="26" numFmtId="0" xfId="0" applyAlignment="1" applyBorder="1" applyFont="1">
      <alignment horizontal="center" shrinkToFit="0" wrapText="0"/>
    </xf>
    <xf borderId="13" fillId="8" fontId="26" numFmtId="0" xfId="0" applyAlignment="1" applyBorder="1" applyFont="1">
      <alignment horizontal="center" shrinkToFit="0" wrapText="0"/>
    </xf>
    <xf borderId="14" fillId="8" fontId="34" numFmtId="0" xfId="0" applyAlignment="1" applyBorder="1" applyFont="1">
      <alignment horizontal="center" shrinkToFit="0" wrapText="0"/>
    </xf>
    <xf borderId="13" fillId="8" fontId="34" numFmtId="0" xfId="0" applyAlignment="1" applyBorder="1" applyFont="1">
      <alignment horizontal="center" shrinkToFit="0" wrapText="0"/>
    </xf>
    <xf borderId="15" fillId="8" fontId="34" numFmtId="0" xfId="0" applyAlignment="1" applyBorder="1" applyFont="1">
      <alignment horizontal="center" shrinkToFit="0" wrapText="0"/>
    </xf>
    <xf borderId="15" fillId="8" fontId="35" numFmtId="0" xfId="0" applyAlignment="1" applyBorder="1" applyFont="1">
      <alignment horizontal="center" shrinkToFit="0" wrapText="0"/>
    </xf>
    <xf borderId="13" fillId="8" fontId="35" numFmtId="0" xfId="0" applyAlignment="1" applyBorder="1" applyFont="1">
      <alignment horizontal="center" shrinkToFit="0" wrapText="0"/>
    </xf>
    <xf borderId="0" fillId="0" fontId="36" numFmtId="0" xfId="0" applyAlignment="1" applyFont="1">
      <alignment horizontal="center" shrinkToFit="0" vertical="center" wrapText="1"/>
    </xf>
    <xf borderId="17" fillId="8" fontId="26" numFmtId="0" xfId="0" applyAlignment="1" applyBorder="1" applyFont="1">
      <alignment shrinkToFit="0" wrapText="0"/>
    </xf>
    <xf borderId="18" fillId="7" fontId="37" numFmtId="0" xfId="0" applyAlignment="1" applyBorder="1" applyFont="1">
      <alignment horizontal="center" shrinkToFit="0" vertical="center" wrapText="0"/>
    </xf>
    <xf borderId="19" fillId="3" fontId="38" numFmtId="0" xfId="0" applyAlignment="1" applyBorder="1" applyFont="1">
      <alignment horizontal="center" shrinkToFit="0" wrapText="0"/>
    </xf>
    <xf borderId="19" fillId="5" fontId="38" numFmtId="0" xfId="0" applyAlignment="1" applyBorder="1" applyFont="1">
      <alignment horizontal="center" shrinkToFit="0" wrapText="0"/>
    </xf>
    <xf borderId="17" fillId="9" fontId="39" numFmtId="0" xfId="0" applyAlignment="1" applyBorder="1" applyFill="1" applyFont="1">
      <alignment horizontal="center" shrinkToFit="0" wrapText="0"/>
    </xf>
    <xf borderId="23" fillId="9" fontId="39" numFmtId="0" xfId="0" applyAlignment="1" applyBorder="1" applyFont="1">
      <alignment horizontal="center" shrinkToFit="0" wrapText="0"/>
    </xf>
    <xf borderId="25" fillId="9" fontId="39" numFmtId="0" xfId="0" applyAlignment="1" applyBorder="1" applyFont="1">
      <alignment horizontal="center" shrinkToFit="0" wrapText="0"/>
    </xf>
    <xf borderId="26" fillId="9" fontId="39" numFmtId="0" xfId="0" applyAlignment="1" applyBorder="1" applyFont="1">
      <alignment horizontal="center" shrinkToFit="0" wrapText="0"/>
    </xf>
    <xf borderId="65" fillId="9" fontId="40" numFmtId="0" xfId="0" applyAlignment="1" applyBorder="1" applyFont="1">
      <alignment horizontal="center" shrinkToFit="0" wrapText="0"/>
    </xf>
    <xf borderId="23" fillId="9" fontId="40" numFmtId="0" xfId="0" applyAlignment="1" applyBorder="1" applyFont="1">
      <alignment horizontal="center" shrinkToFit="0" wrapText="0"/>
    </xf>
    <xf borderId="25" fillId="9" fontId="40" numFmtId="0" xfId="0" applyAlignment="1" applyBorder="1" applyFont="1">
      <alignment horizontal="center" shrinkToFit="0" wrapText="0"/>
    </xf>
    <xf borderId="66" fillId="0" fontId="2" numFmtId="0" xfId="0" applyBorder="1" applyFont="1"/>
    <xf borderId="17" fillId="8" fontId="26" numFmtId="0" xfId="0" applyAlignment="1" applyBorder="1" applyFont="1">
      <alignment horizontal="center" shrinkToFit="0" vertical="center" wrapText="0"/>
    </xf>
    <xf borderId="29" fillId="3" fontId="38" numFmtId="0" xfId="0" applyAlignment="1" applyBorder="1" applyFont="1">
      <alignment shrinkToFit="0" vertical="center" wrapText="0"/>
    </xf>
    <xf borderId="30" fillId="7" fontId="37" numFmtId="1" xfId="0" applyAlignment="1" applyBorder="1" applyFont="1" applyNumberFormat="1">
      <alignment horizontal="center" shrinkToFit="0" vertical="center" wrapText="0"/>
    </xf>
    <xf borderId="33" fillId="3" fontId="26" numFmtId="1" xfId="0" applyAlignment="1" applyBorder="1" applyFont="1" applyNumberFormat="1">
      <alignment horizontal="right" shrinkToFit="0" vertical="center" wrapText="0"/>
    </xf>
    <xf borderId="34" fillId="3" fontId="38" numFmtId="1" xfId="0" applyAlignment="1" applyBorder="1" applyFont="1" applyNumberFormat="1">
      <alignment horizontal="center" shrinkToFit="0" vertical="center" wrapText="0"/>
    </xf>
    <xf borderId="35" fillId="3" fontId="26" numFmtId="1" xfId="0" applyAlignment="1" applyBorder="1" applyFont="1" applyNumberFormat="1">
      <alignment horizontal="left" shrinkToFit="0" vertical="center" wrapText="0"/>
    </xf>
    <xf borderId="33" fillId="5" fontId="26" numFmtId="1" xfId="0" applyAlignment="1" applyBorder="1" applyFont="1" applyNumberFormat="1">
      <alignment horizontal="right" shrinkToFit="0" vertical="center" wrapText="0"/>
    </xf>
    <xf borderId="34" fillId="5" fontId="38" numFmtId="1" xfId="0" applyAlignment="1" applyBorder="1" applyFont="1" applyNumberFormat="1">
      <alignment horizontal="center" shrinkToFit="0" vertical="center" wrapText="0"/>
    </xf>
    <xf borderId="34" fillId="5" fontId="26" numFmtId="1" xfId="0" applyAlignment="1" applyBorder="1" applyFont="1" applyNumberFormat="1">
      <alignment horizontal="left" shrinkToFit="0" vertical="center" wrapText="0"/>
    </xf>
    <xf borderId="35" fillId="5" fontId="26" numFmtId="1" xfId="0" applyAlignment="1" applyBorder="1" applyFont="1" applyNumberFormat="1">
      <alignment horizontal="left" shrinkToFit="0" vertical="center" wrapText="0"/>
    </xf>
    <xf borderId="36" fillId="9" fontId="41" numFmtId="0" xfId="0" applyAlignment="1" applyBorder="1" applyFont="1">
      <alignment horizontal="center" shrinkToFit="0" vertical="center" wrapText="0"/>
    </xf>
    <xf borderId="37" fillId="9" fontId="34" numFmtId="1" xfId="0" applyAlignment="1" applyBorder="1" applyFont="1" applyNumberFormat="1">
      <alignment horizontal="right" shrinkToFit="0" vertical="center" wrapText="0"/>
    </xf>
    <xf borderId="34" fillId="9" fontId="39" numFmtId="0" xfId="0" applyAlignment="1" applyBorder="1" applyFont="1">
      <alignment horizontal="center" shrinkToFit="0" vertical="center" wrapText="0"/>
    </xf>
    <xf borderId="38" fillId="9" fontId="34" numFmtId="1" xfId="0" applyAlignment="1" applyBorder="1" applyFont="1" applyNumberFormat="1">
      <alignment horizontal="left" shrinkToFit="0" vertical="center" wrapText="0"/>
    </xf>
    <xf borderId="37" fillId="9" fontId="39" numFmtId="1" xfId="0" applyAlignment="1" applyBorder="1" applyFont="1" applyNumberFormat="1">
      <alignment horizontal="center" shrinkToFit="0" vertical="center" wrapText="0"/>
    </xf>
    <xf borderId="37" fillId="9" fontId="42" numFmtId="0" xfId="0" applyAlignment="1" applyBorder="1" applyFont="1">
      <alignment horizontal="right" shrinkToFit="0" vertical="center" wrapText="0"/>
    </xf>
    <xf borderId="34" fillId="9" fontId="42" numFmtId="0" xfId="0" applyAlignment="1" applyBorder="1" applyFont="1">
      <alignment horizontal="center" shrinkToFit="0" vertical="center" wrapText="0"/>
    </xf>
    <xf borderId="39" fillId="9" fontId="43" numFmtId="0" xfId="0" applyAlignment="1" applyBorder="1" applyFont="1">
      <alignment horizontal="left" shrinkToFit="0" vertical="center" wrapText="0"/>
    </xf>
    <xf borderId="38" fillId="9" fontId="37" numFmtId="0" xfId="0" applyAlignment="1" applyBorder="1" applyFont="1">
      <alignment horizontal="center" shrinkToFit="0" vertical="center" wrapText="0"/>
    </xf>
    <xf borderId="37" fillId="9" fontId="35" numFmtId="1" xfId="0" applyAlignment="1" applyBorder="1" applyFont="1" applyNumberFormat="1">
      <alignment horizontal="right" shrinkToFit="0" vertical="center" wrapText="0"/>
    </xf>
    <xf borderId="34" fillId="9" fontId="40" numFmtId="0" xfId="0" applyAlignment="1" applyBorder="1" applyFont="1">
      <alignment horizontal="center" shrinkToFit="0" vertical="center" wrapText="0"/>
    </xf>
    <xf borderId="38" fillId="9" fontId="35" numFmtId="1" xfId="0" applyAlignment="1" applyBorder="1" applyFont="1" applyNumberFormat="1">
      <alignment horizontal="left" shrinkToFit="0" vertical="center" wrapText="0"/>
    </xf>
    <xf borderId="37" fillId="9" fontId="40" numFmtId="1" xfId="0" applyAlignment="1" applyBorder="1" applyFont="1" applyNumberFormat="1">
      <alignment horizontal="center" shrinkToFit="0" vertical="center" wrapText="0"/>
    </xf>
    <xf borderId="37" fillId="9" fontId="44" numFmtId="0" xfId="0" applyAlignment="1" applyBorder="1" applyFont="1">
      <alignment horizontal="right" shrinkToFit="0" vertical="center" wrapText="0"/>
    </xf>
    <xf borderId="34" fillId="9" fontId="44" numFmtId="0" xfId="0" applyAlignment="1" applyBorder="1" applyFont="1">
      <alignment horizontal="center" shrinkToFit="0" vertical="center" wrapText="0"/>
    </xf>
    <xf borderId="39" fillId="9" fontId="45" numFmtId="0" xfId="0" applyAlignment="1" applyBorder="1" applyFont="1">
      <alignment horizontal="left" shrinkToFit="0" vertical="center" wrapText="0"/>
    </xf>
    <xf borderId="0" fillId="0" fontId="32" numFmtId="0" xfId="0" applyAlignment="1" applyFont="1">
      <alignment shrinkToFit="0" wrapText="0"/>
    </xf>
    <xf borderId="0" fillId="0" fontId="46" numFmtId="0" xfId="0" applyAlignment="1" applyFont="1">
      <alignment horizontal="left" shrinkToFit="0" vertical="center" wrapText="0"/>
    </xf>
    <xf borderId="29" fillId="5" fontId="38" numFmtId="0" xfId="0" applyAlignment="1" applyBorder="1" applyFont="1">
      <alignment shrinkToFit="0" vertical="center" wrapText="0"/>
    </xf>
    <xf borderId="34" fillId="5" fontId="0" numFmtId="1" xfId="0" applyAlignment="1" applyBorder="1" applyFont="1" applyNumberFormat="1">
      <alignment horizontal="left" shrinkToFit="0" vertical="center" wrapText="0"/>
    </xf>
    <xf borderId="36" fillId="5" fontId="41" numFmtId="0" xfId="0" applyAlignment="1" applyBorder="1" applyFont="1">
      <alignment horizontal="center" shrinkToFit="0" vertical="center" wrapText="0"/>
    </xf>
    <xf borderId="37" fillId="5" fontId="34" numFmtId="1" xfId="0" applyAlignment="1" applyBorder="1" applyFont="1" applyNumberFormat="1">
      <alignment horizontal="right" shrinkToFit="0" vertical="center" wrapText="0"/>
    </xf>
    <xf borderId="34" fillId="5" fontId="39" numFmtId="0" xfId="0" applyAlignment="1" applyBorder="1" applyFont="1">
      <alignment horizontal="center" shrinkToFit="0" vertical="center" wrapText="0"/>
    </xf>
    <xf borderId="38" fillId="5" fontId="34" numFmtId="1" xfId="0" applyAlignment="1" applyBorder="1" applyFont="1" applyNumberFormat="1">
      <alignment horizontal="left" shrinkToFit="0" vertical="center" wrapText="0"/>
    </xf>
    <xf borderId="37" fillId="5" fontId="39" numFmtId="1" xfId="0" applyAlignment="1" applyBorder="1" applyFont="1" applyNumberFormat="1">
      <alignment horizontal="center" shrinkToFit="0" vertical="center" wrapText="0"/>
    </xf>
    <xf borderId="37" fillId="5" fontId="42" numFmtId="0" xfId="0" applyAlignment="1" applyBorder="1" applyFont="1">
      <alignment horizontal="right" shrinkToFit="0" vertical="center" wrapText="0"/>
    </xf>
    <xf borderId="34" fillId="5" fontId="42" numFmtId="0" xfId="0" applyAlignment="1" applyBorder="1" applyFont="1">
      <alignment horizontal="center" shrinkToFit="0" vertical="center" wrapText="0"/>
    </xf>
    <xf borderId="39" fillId="5" fontId="43" numFmtId="0" xfId="0" applyAlignment="1" applyBorder="1" applyFont="1">
      <alignment horizontal="left" shrinkToFit="0" vertical="center" wrapText="0"/>
    </xf>
    <xf borderId="38" fillId="5" fontId="37" numFmtId="0" xfId="0" applyAlignment="1" applyBorder="1" applyFont="1">
      <alignment horizontal="center" shrinkToFit="0" vertical="center" wrapText="0"/>
    </xf>
    <xf borderId="37" fillId="5" fontId="35" numFmtId="1" xfId="0" applyAlignment="1" applyBorder="1" applyFont="1" applyNumberFormat="1">
      <alignment horizontal="right" shrinkToFit="0" vertical="center" wrapText="0"/>
    </xf>
    <xf borderId="34" fillId="5" fontId="40" numFmtId="0" xfId="0" applyAlignment="1" applyBorder="1" applyFont="1">
      <alignment horizontal="center" shrinkToFit="0" vertical="center" wrapText="0"/>
    </xf>
    <xf borderId="38" fillId="5" fontId="35" numFmtId="1" xfId="0" applyAlignment="1" applyBorder="1" applyFont="1" applyNumberFormat="1">
      <alignment horizontal="left" shrinkToFit="0" vertical="center" wrapText="0"/>
    </xf>
    <xf borderId="37" fillId="5" fontId="40" numFmtId="1" xfId="0" applyAlignment="1" applyBorder="1" applyFont="1" applyNumberFormat="1">
      <alignment horizontal="center" shrinkToFit="0" vertical="center" wrapText="0"/>
    </xf>
    <xf borderId="37" fillId="5" fontId="44" numFmtId="0" xfId="0" applyAlignment="1" applyBorder="1" applyFont="1">
      <alignment horizontal="right" shrinkToFit="0" vertical="center" wrapText="0"/>
    </xf>
    <xf borderId="34" fillId="5" fontId="44" numFmtId="0" xfId="0" applyAlignment="1" applyBorder="1" applyFont="1">
      <alignment horizontal="center" shrinkToFit="0" vertical="center" wrapText="0"/>
    </xf>
    <xf borderId="39" fillId="5" fontId="45" numFmtId="0" xfId="0" applyAlignment="1" applyBorder="1" applyFont="1">
      <alignment horizontal="left" shrinkToFit="0" vertical="center" wrapText="0"/>
    </xf>
    <xf borderId="0" fillId="0" fontId="47" numFmtId="0" xfId="0" applyAlignment="1" applyFont="1">
      <alignment horizontal="left" shrinkToFit="0" vertical="center" wrapText="0"/>
    </xf>
    <xf borderId="34" fillId="5" fontId="39" numFmtId="1" xfId="0" applyAlignment="1" applyBorder="1" applyFont="1" applyNumberFormat="1">
      <alignment horizontal="center" shrinkToFit="0" vertical="center" wrapText="0"/>
    </xf>
    <xf borderId="0" fillId="0" fontId="48" numFmtId="0" xfId="0" applyAlignment="1" applyFont="1">
      <alignment horizontal="left" shrinkToFit="0" vertical="center" wrapText="0"/>
    </xf>
    <xf borderId="0" fillId="0" fontId="49" numFmtId="0" xfId="0" applyAlignment="1" applyFont="1">
      <alignment horizontal="left" shrinkToFit="0" vertical="center" wrapText="0"/>
    </xf>
    <xf borderId="53" fillId="8" fontId="26" numFmtId="0" xfId="0" applyAlignment="1" applyBorder="1" applyFont="1">
      <alignment horizontal="center" shrinkToFit="0" vertical="center" wrapText="0"/>
    </xf>
    <xf borderId="55" fillId="5" fontId="26" numFmtId="1" xfId="0" applyAlignment="1" applyBorder="1" applyFont="1" applyNumberFormat="1">
      <alignment horizontal="right" shrinkToFit="0" vertical="center" wrapText="0"/>
    </xf>
    <xf borderId="56" fillId="5" fontId="38" numFmtId="1" xfId="0" applyAlignment="1" applyBorder="1" applyFont="1" applyNumberFormat="1">
      <alignment horizontal="center" shrinkToFit="0" vertical="center" wrapText="0"/>
    </xf>
    <xf borderId="57" fillId="5" fontId="26" numFmtId="1" xfId="0" applyAlignment="1" applyBorder="1" applyFont="1" applyNumberFormat="1">
      <alignment horizontal="left" shrinkToFit="0" vertical="center" wrapText="0"/>
    </xf>
    <xf borderId="57" fillId="5" fontId="26" numFmtId="1" xfId="0" applyAlignment="1" applyBorder="1" applyFont="1" applyNumberFormat="1">
      <alignment horizontal="center" shrinkToFit="0" vertical="center" wrapText="0"/>
    </xf>
    <xf borderId="56" fillId="5" fontId="26" numFmtId="1" xfId="0" applyAlignment="1" applyBorder="1" applyFont="1" applyNumberFormat="1">
      <alignment horizontal="left" shrinkToFit="0" vertical="center" wrapText="0"/>
    </xf>
    <xf borderId="56" fillId="5" fontId="39" numFmtId="1" xfId="0" applyAlignment="1" applyBorder="1" applyFont="1" applyNumberFormat="1">
      <alignment horizontal="center" shrinkToFit="0" vertical="center" wrapText="0"/>
    </xf>
    <xf borderId="67" fillId="5" fontId="39" numFmtId="1" xfId="0" applyAlignment="1" applyBorder="1" applyFont="1" applyNumberFormat="1">
      <alignment horizontal="center" shrinkToFit="0" vertical="center" wrapText="0"/>
    </xf>
    <xf borderId="67" fillId="5" fontId="42" numFmtId="0" xfId="0" applyAlignment="1" applyBorder="1" applyFont="1">
      <alignment horizontal="right" shrinkToFit="0" vertical="center" wrapText="0"/>
    </xf>
    <xf borderId="67" fillId="5" fontId="44" numFmtId="0" xfId="0" applyAlignment="1" applyBorder="1" applyFont="1">
      <alignment horizontal="right" shrinkToFit="0" vertical="center" wrapText="0"/>
    </xf>
    <xf borderId="0" fillId="0" fontId="50" numFmtId="0" xfId="0" applyAlignment="1" applyFont="1">
      <alignment horizontal="left" shrinkToFit="0" vertical="center" wrapText="0"/>
    </xf>
    <xf borderId="68" fillId="5" fontId="51" numFmtId="0" xfId="0" applyAlignment="1" applyBorder="1" applyFont="1">
      <alignment horizontal="center" shrinkToFit="0" vertical="center" wrapText="0"/>
    </xf>
    <xf borderId="4" fillId="7" fontId="52" numFmtId="0" xfId="0" applyAlignment="1" applyBorder="1" applyFont="1">
      <alignment horizontal="center" shrinkToFit="0" wrapText="0"/>
    </xf>
    <xf borderId="0" fillId="0" fontId="53" numFmtId="0" xfId="0" applyAlignment="1" applyFont="1">
      <alignment horizontal="center" shrinkToFit="0" vertical="center" wrapText="0"/>
    </xf>
    <xf borderId="14" fillId="8" fontId="54" numFmtId="0" xfId="0" applyAlignment="1" applyBorder="1" applyFont="1">
      <alignment horizontal="center" shrinkToFit="0" wrapText="0"/>
    </xf>
    <xf borderId="13" fillId="8" fontId="54" numFmtId="0" xfId="0" applyAlignment="1" applyBorder="1" applyFont="1">
      <alignment horizontal="center" shrinkToFit="0" wrapText="0"/>
    </xf>
    <xf borderId="15" fillId="8" fontId="54" numFmtId="0" xfId="0" applyAlignment="1" applyBorder="1" applyFont="1">
      <alignment horizontal="center" shrinkToFit="0" wrapText="0"/>
    </xf>
    <xf borderId="17" fillId="9" fontId="55" numFmtId="0" xfId="0" applyAlignment="1" applyBorder="1" applyFont="1">
      <alignment horizontal="center" shrinkToFit="0" wrapText="0"/>
    </xf>
    <xf borderId="23" fillId="9" fontId="55" numFmtId="0" xfId="0" applyAlignment="1" applyBorder="1" applyFont="1">
      <alignment horizontal="center" shrinkToFit="0" wrapText="0"/>
    </xf>
    <xf borderId="25" fillId="9" fontId="55" numFmtId="0" xfId="0" applyAlignment="1" applyBorder="1" applyFont="1">
      <alignment horizontal="center" shrinkToFit="0" wrapText="0"/>
    </xf>
    <xf borderId="26" fillId="9" fontId="55" numFmtId="0" xfId="0" applyAlignment="1" applyBorder="1" applyFont="1">
      <alignment horizontal="center" shrinkToFit="0" wrapText="0"/>
    </xf>
    <xf borderId="36" fillId="9" fontId="56" numFmtId="0" xfId="0" applyAlignment="1" applyBorder="1" applyFont="1">
      <alignment horizontal="center" shrinkToFit="0" vertical="center" wrapText="0"/>
    </xf>
    <xf borderId="37" fillId="9" fontId="54" numFmtId="1" xfId="0" applyAlignment="1" applyBorder="1" applyFont="1" applyNumberFormat="1">
      <alignment horizontal="right" shrinkToFit="0" vertical="center" wrapText="0"/>
    </xf>
    <xf borderId="34" fillId="9" fontId="55" numFmtId="0" xfId="0" applyAlignment="1" applyBorder="1" applyFont="1">
      <alignment horizontal="center" shrinkToFit="0" vertical="center" wrapText="0"/>
    </xf>
    <xf borderId="38" fillId="9" fontId="54" numFmtId="1" xfId="0" applyAlignment="1" applyBorder="1" applyFont="1" applyNumberFormat="1">
      <alignment horizontal="left" shrinkToFit="0" vertical="center" wrapText="0"/>
    </xf>
    <xf borderId="37" fillId="9" fontId="55" numFmtId="1" xfId="0" applyAlignment="1" applyBorder="1" applyFont="1" applyNumberFormat="1">
      <alignment horizontal="center" shrinkToFit="0" vertical="center" wrapText="0"/>
    </xf>
    <xf borderId="37" fillId="9" fontId="57" numFmtId="0" xfId="0" applyAlignment="1" applyBorder="1" applyFont="1">
      <alignment horizontal="right" shrinkToFit="0" vertical="center" wrapText="0"/>
    </xf>
    <xf borderId="34" fillId="9" fontId="57" numFmtId="0" xfId="0" applyAlignment="1" applyBorder="1" applyFont="1">
      <alignment horizontal="center" shrinkToFit="0" vertical="center" wrapText="0"/>
    </xf>
    <xf borderId="39" fillId="9" fontId="58" numFmtId="0" xfId="0" applyAlignment="1" applyBorder="1" applyFont="1">
      <alignment horizontal="left" shrinkToFit="0" vertical="center" wrapText="0"/>
    </xf>
    <xf borderId="38" fillId="10" fontId="37" numFmtId="0" xfId="0" applyAlignment="1" applyBorder="1" applyFill="1" applyFont="1">
      <alignment horizontal="center" shrinkToFit="0" vertical="center" wrapText="0"/>
    </xf>
    <xf borderId="37" fillId="10" fontId="35" numFmtId="1" xfId="0" applyAlignment="1" applyBorder="1" applyFont="1" applyNumberFormat="1">
      <alignment horizontal="right" shrinkToFit="0" vertical="center" wrapText="0"/>
    </xf>
    <xf borderId="34" fillId="10" fontId="40" numFmtId="0" xfId="0" applyAlignment="1" applyBorder="1" applyFont="1">
      <alignment horizontal="center" shrinkToFit="0" vertical="center" wrapText="0"/>
    </xf>
    <xf borderId="38" fillId="10" fontId="35" numFmtId="1" xfId="0" applyAlignment="1" applyBorder="1" applyFont="1" applyNumberFormat="1">
      <alignment horizontal="left" shrinkToFit="0" vertical="center" wrapText="0"/>
    </xf>
    <xf borderId="37" fillId="10" fontId="44" numFmtId="0" xfId="0" applyAlignment="1" applyBorder="1" applyFont="1">
      <alignment horizontal="right" shrinkToFit="0" vertical="center" wrapText="0"/>
    </xf>
    <xf borderId="0" fillId="0" fontId="53" numFmtId="0" xfId="0" applyAlignment="1" applyFont="1">
      <alignment shrinkToFit="0" wrapText="0"/>
    </xf>
    <xf borderId="29" fillId="3" fontId="38" numFmtId="0" xfId="0" applyAlignment="1" applyBorder="1" applyFont="1">
      <alignment horizontal="left" shrinkToFit="0" vertical="center" wrapText="0"/>
    </xf>
    <xf borderId="29" fillId="5" fontId="38" numFmtId="0" xfId="0" applyAlignment="1" applyBorder="1" applyFont="1">
      <alignment horizontal="left" shrinkToFit="0" vertical="center" wrapText="0"/>
    </xf>
    <xf borderId="36" fillId="5" fontId="56" numFmtId="0" xfId="0" applyAlignment="1" applyBorder="1" applyFont="1">
      <alignment horizontal="center" shrinkToFit="0" vertical="center" wrapText="0"/>
    </xf>
    <xf borderId="37" fillId="5" fontId="54" numFmtId="1" xfId="0" applyAlignment="1" applyBorder="1" applyFont="1" applyNumberFormat="1">
      <alignment horizontal="right" shrinkToFit="0" vertical="center" wrapText="0"/>
    </xf>
    <xf borderId="34" fillId="5" fontId="55" numFmtId="0" xfId="0" applyAlignment="1" applyBorder="1" applyFont="1">
      <alignment horizontal="center" shrinkToFit="0" vertical="center" wrapText="0"/>
    </xf>
    <xf borderId="38" fillId="5" fontId="54" numFmtId="1" xfId="0" applyAlignment="1" applyBorder="1" applyFont="1" applyNumberFormat="1">
      <alignment horizontal="left" shrinkToFit="0" vertical="center" wrapText="0"/>
    </xf>
    <xf borderId="37" fillId="5" fontId="55" numFmtId="1" xfId="0" applyAlignment="1" applyBorder="1" applyFont="1" applyNumberFormat="1">
      <alignment horizontal="center" shrinkToFit="0" vertical="center" wrapText="0"/>
    </xf>
    <xf borderId="37" fillId="5" fontId="57" numFmtId="0" xfId="0" applyAlignment="1" applyBorder="1" applyFont="1">
      <alignment horizontal="right" shrinkToFit="0" vertical="center" wrapText="0"/>
    </xf>
    <xf borderId="34" fillId="5" fontId="57" numFmtId="0" xfId="0" applyAlignment="1" applyBorder="1" applyFont="1">
      <alignment horizontal="center" shrinkToFit="0" vertical="center" wrapText="0"/>
    </xf>
    <xf borderId="39" fillId="5" fontId="58" numFmtId="0" xfId="0" applyAlignment="1" applyBorder="1" applyFont="1">
      <alignment horizontal="left" shrinkToFit="0" vertical="center" wrapText="0"/>
    </xf>
    <xf borderId="38" fillId="11" fontId="37" numFmtId="0" xfId="0" applyAlignment="1" applyBorder="1" applyFill="1" applyFont="1">
      <alignment horizontal="center" shrinkToFit="0" vertical="center" wrapText="0"/>
    </xf>
    <xf borderId="37" fillId="11" fontId="35" numFmtId="1" xfId="0" applyAlignment="1" applyBorder="1" applyFont="1" applyNumberFormat="1">
      <alignment horizontal="right" shrinkToFit="0" vertical="center" wrapText="0"/>
    </xf>
    <xf borderId="34" fillId="11" fontId="40" numFmtId="0" xfId="0" applyAlignment="1" applyBorder="1" applyFont="1">
      <alignment horizontal="center" shrinkToFit="0" vertical="center" wrapText="0"/>
    </xf>
    <xf borderId="38" fillId="11" fontId="35" numFmtId="1" xfId="0" applyAlignment="1" applyBorder="1" applyFont="1" applyNumberFormat="1">
      <alignment horizontal="left" shrinkToFit="0" vertical="center" wrapText="0"/>
    </xf>
    <xf borderId="37" fillId="11" fontId="44" numFmtId="0" xfId="0" applyAlignment="1" applyBorder="1" applyFont="1">
      <alignment horizontal="right" shrinkToFit="0" vertical="center" wrapText="0"/>
    </xf>
    <xf borderId="34" fillId="5" fontId="55" numFmtId="1" xfId="0" applyAlignment="1" applyBorder="1" applyFont="1" applyNumberFormat="1">
      <alignment horizontal="center" shrinkToFit="0" vertical="center" wrapText="0"/>
    </xf>
    <xf borderId="56" fillId="5" fontId="55" numFmtId="1" xfId="0" applyAlignment="1" applyBorder="1" applyFont="1" applyNumberFormat="1">
      <alignment horizontal="center" shrinkToFit="0" vertical="center" wrapText="0"/>
    </xf>
    <xf borderId="67" fillId="5" fontId="55" numFmtId="1" xfId="0" applyAlignment="1" applyBorder="1" applyFont="1" applyNumberFormat="1">
      <alignment horizontal="center" shrinkToFit="0" vertical="center" wrapText="0"/>
    </xf>
    <xf borderId="67" fillId="5" fontId="57" numFmtId="0" xfId="0" applyAlignment="1" applyBorder="1" applyFont="1">
      <alignment horizontal="right" shrinkToFit="0" vertical="center" wrapText="0"/>
    </xf>
    <xf borderId="67" fillId="11" fontId="44" numFmtId="0" xfId="0" applyAlignment="1" applyBorder="1" applyFont="1">
      <alignment horizontal="right" shrinkToFit="0" vertical="center" wrapText="0"/>
    </xf>
    <xf borderId="4" fillId="7" fontId="59" numFmtId="0" xfId="0" applyAlignment="1" applyBorder="1" applyFont="1">
      <alignment horizontal="center" shrinkToFit="0" wrapText="0"/>
    </xf>
    <xf borderId="0" fillId="0" fontId="60" numFmtId="0" xfId="0" applyAlignment="1" applyFont="1">
      <alignment horizontal="center" shrinkToFit="0" vertical="center" wrapText="0"/>
    </xf>
    <xf borderId="14" fillId="8" fontId="61" numFmtId="0" xfId="0" applyAlignment="1" applyBorder="1" applyFont="1">
      <alignment horizontal="center" shrinkToFit="0" wrapText="0"/>
    </xf>
    <xf borderId="13" fillId="8" fontId="61" numFmtId="0" xfId="0" applyAlignment="1" applyBorder="1" applyFont="1">
      <alignment horizontal="center" shrinkToFit="0" wrapText="0"/>
    </xf>
    <xf borderId="15" fillId="8" fontId="61" numFmtId="0" xfId="0" applyAlignment="1" applyBorder="1" applyFont="1">
      <alignment horizontal="center" shrinkToFit="0" wrapText="0"/>
    </xf>
    <xf borderId="19" fillId="12" fontId="38" numFmtId="0" xfId="0" applyAlignment="1" applyBorder="1" applyFill="1" applyFont="1">
      <alignment horizontal="center" shrinkToFit="0" wrapText="0"/>
    </xf>
    <xf borderId="17" fillId="9" fontId="62" numFmtId="0" xfId="0" applyAlignment="1" applyBorder="1" applyFont="1">
      <alignment horizontal="center" shrinkToFit="0" wrapText="0"/>
    </xf>
    <xf borderId="23" fillId="9" fontId="62" numFmtId="0" xfId="0" applyAlignment="1" applyBorder="1" applyFont="1">
      <alignment horizontal="center" shrinkToFit="0" wrapText="0"/>
    </xf>
    <xf borderId="25" fillId="9" fontId="62" numFmtId="0" xfId="0" applyAlignment="1" applyBorder="1" applyFont="1">
      <alignment horizontal="center" shrinkToFit="0" wrapText="0"/>
    </xf>
    <xf borderId="26" fillId="9" fontId="62" numFmtId="0" xfId="0" applyAlignment="1" applyBorder="1" applyFont="1">
      <alignment horizontal="center" shrinkToFit="0" wrapText="0"/>
    </xf>
    <xf borderId="36" fillId="9" fontId="63" numFmtId="0" xfId="0" applyAlignment="1" applyBorder="1" applyFont="1">
      <alignment horizontal="center" shrinkToFit="0" vertical="center" wrapText="0"/>
    </xf>
    <xf borderId="37" fillId="9" fontId="61" numFmtId="1" xfId="0" applyAlignment="1" applyBorder="1" applyFont="1" applyNumberFormat="1">
      <alignment horizontal="right" shrinkToFit="0" vertical="center" wrapText="0"/>
    </xf>
    <xf borderId="34" fillId="9" fontId="62" numFmtId="0" xfId="0" applyAlignment="1" applyBorder="1" applyFont="1">
      <alignment horizontal="center" shrinkToFit="0" vertical="center" wrapText="0"/>
    </xf>
    <xf borderId="38" fillId="9" fontId="61" numFmtId="1" xfId="0" applyAlignment="1" applyBorder="1" applyFont="1" applyNumberFormat="1">
      <alignment horizontal="left" shrinkToFit="0" vertical="center" wrapText="0"/>
    </xf>
    <xf borderId="37" fillId="9" fontId="62" numFmtId="1" xfId="0" applyAlignment="1" applyBorder="1" applyFont="1" applyNumberFormat="1">
      <alignment horizontal="center" shrinkToFit="0" vertical="center" wrapText="0"/>
    </xf>
    <xf borderId="37" fillId="9" fontId="64" numFmtId="0" xfId="0" applyAlignment="1" applyBorder="1" applyFont="1">
      <alignment horizontal="right" shrinkToFit="0" vertical="center" wrapText="0"/>
    </xf>
    <xf borderId="34" fillId="9" fontId="64" numFmtId="0" xfId="0" applyAlignment="1" applyBorder="1" applyFont="1">
      <alignment horizontal="center" shrinkToFit="0" vertical="center" wrapText="0"/>
    </xf>
    <xf borderId="39" fillId="9" fontId="65" numFmtId="0" xfId="0" applyAlignment="1" applyBorder="1" applyFont="1">
      <alignment horizontal="left" shrinkToFit="0" vertical="center" wrapText="0"/>
    </xf>
    <xf borderId="0" fillId="0" fontId="60" numFmtId="0" xfId="0" applyAlignment="1" applyFont="1">
      <alignment shrinkToFit="0" wrapText="0"/>
    </xf>
    <xf borderId="36" fillId="5" fontId="63" numFmtId="0" xfId="0" applyAlignment="1" applyBorder="1" applyFont="1">
      <alignment horizontal="center" shrinkToFit="0" vertical="center" wrapText="0"/>
    </xf>
    <xf borderId="37" fillId="5" fontId="61" numFmtId="1" xfId="0" applyAlignment="1" applyBorder="1" applyFont="1" applyNumberFormat="1">
      <alignment horizontal="right" shrinkToFit="0" vertical="center" wrapText="0"/>
    </xf>
    <xf borderId="34" fillId="5" fontId="62" numFmtId="0" xfId="0" applyAlignment="1" applyBorder="1" applyFont="1">
      <alignment horizontal="center" shrinkToFit="0" vertical="center" wrapText="0"/>
    </xf>
    <xf borderId="38" fillId="5" fontId="61" numFmtId="1" xfId="0" applyAlignment="1" applyBorder="1" applyFont="1" applyNumberFormat="1">
      <alignment horizontal="left" shrinkToFit="0" vertical="center" wrapText="0"/>
    </xf>
    <xf borderId="37" fillId="5" fontId="62" numFmtId="1" xfId="0" applyAlignment="1" applyBorder="1" applyFont="1" applyNumberFormat="1">
      <alignment horizontal="center" shrinkToFit="0" vertical="center" wrapText="0"/>
    </xf>
    <xf borderId="37" fillId="5" fontId="64" numFmtId="0" xfId="0" applyAlignment="1" applyBorder="1" applyFont="1">
      <alignment horizontal="right" shrinkToFit="0" vertical="center" wrapText="0"/>
    </xf>
    <xf borderId="34" fillId="5" fontId="64" numFmtId="0" xfId="0" applyAlignment="1" applyBorder="1" applyFont="1">
      <alignment horizontal="center" shrinkToFit="0" vertical="center" wrapText="0"/>
    </xf>
    <xf borderId="39" fillId="5" fontId="65" numFmtId="0" xfId="0" applyAlignment="1" applyBorder="1" applyFont="1">
      <alignment horizontal="left" shrinkToFit="0" vertical="center" wrapText="0"/>
    </xf>
    <xf borderId="34" fillId="5" fontId="62" numFmtId="1" xfId="0" applyAlignment="1" applyBorder="1" applyFont="1" applyNumberFormat="1">
      <alignment horizontal="center" shrinkToFit="0" vertical="center" wrapText="0"/>
    </xf>
    <xf borderId="56" fillId="5" fontId="62" numFmtId="1" xfId="0" applyAlignment="1" applyBorder="1" applyFont="1" applyNumberFormat="1">
      <alignment horizontal="center" shrinkToFit="0" vertical="center" wrapText="0"/>
    </xf>
    <xf borderId="67" fillId="5" fontId="62" numFmtId="1" xfId="0" applyAlignment="1" applyBorder="1" applyFont="1" applyNumberFormat="1">
      <alignment horizontal="center" shrinkToFit="0" vertical="center" wrapText="0"/>
    </xf>
    <xf borderId="67" fillId="5" fontId="64" numFmtId="0" xfId="0" applyAlignment="1" applyBorder="1" applyFont="1">
      <alignment horizontal="right" shrinkToFit="0" vertical="center" wrapText="0"/>
    </xf>
    <xf borderId="4" fillId="7" fontId="66" numFmtId="0" xfId="0" applyAlignment="1" applyBorder="1" applyFont="1">
      <alignment horizontal="center" shrinkToFit="0" wrapText="0"/>
    </xf>
    <xf borderId="0" fillId="0" fontId="67" numFmtId="0" xfId="0" applyAlignment="1" applyFont="1">
      <alignment horizontal="center" shrinkToFit="0" vertical="center" wrapText="0"/>
    </xf>
    <xf borderId="14" fillId="8" fontId="68" numFmtId="0" xfId="0" applyAlignment="1" applyBorder="1" applyFont="1">
      <alignment horizontal="center" shrinkToFit="0" wrapText="0"/>
    </xf>
    <xf borderId="13" fillId="8" fontId="68" numFmtId="0" xfId="0" applyAlignment="1" applyBorder="1" applyFont="1">
      <alignment horizontal="center" shrinkToFit="0" wrapText="0"/>
    </xf>
    <xf borderId="15" fillId="8" fontId="68" numFmtId="0" xfId="0" applyAlignment="1" applyBorder="1" applyFont="1">
      <alignment horizontal="center" shrinkToFit="0" wrapText="0"/>
    </xf>
    <xf borderId="17" fillId="9" fontId="69" numFmtId="0" xfId="0" applyAlignment="1" applyBorder="1" applyFont="1">
      <alignment horizontal="center" shrinkToFit="0" wrapText="0"/>
    </xf>
    <xf borderId="23" fillId="9" fontId="69" numFmtId="0" xfId="0" applyAlignment="1" applyBorder="1" applyFont="1">
      <alignment horizontal="center" shrinkToFit="0" wrapText="0"/>
    </xf>
    <xf borderId="25" fillId="9" fontId="69" numFmtId="0" xfId="0" applyAlignment="1" applyBorder="1" applyFont="1">
      <alignment horizontal="center" shrinkToFit="0" wrapText="0"/>
    </xf>
    <xf borderId="26" fillId="9" fontId="69" numFmtId="0" xfId="0" applyAlignment="1" applyBorder="1" applyFont="1">
      <alignment horizontal="center" shrinkToFit="0" wrapText="0"/>
    </xf>
    <xf borderId="36" fillId="9" fontId="70" numFmtId="0" xfId="0" applyAlignment="1" applyBorder="1" applyFont="1">
      <alignment horizontal="center" shrinkToFit="0" vertical="center" wrapText="0"/>
    </xf>
    <xf borderId="37" fillId="9" fontId="68" numFmtId="1" xfId="0" applyAlignment="1" applyBorder="1" applyFont="1" applyNumberFormat="1">
      <alignment horizontal="right" shrinkToFit="0" vertical="center" wrapText="0"/>
    </xf>
    <xf borderId="34" fillId="9" fontId="69" numFmtId="0" xfId="0" applyAlignment="1" applyBorder="1" applyFont="1">
      <alignment horizontal="center" shrinkToFit="0" vertical="center" wrapText="0"/>
    </xf>
    <xf borderId="38" fillId="9" fontId="68" numFmtId="1" xfId="0" applyAlignment="1" applyBorder="1" applyFont="1" applyNumberFormat="1">
      <alignment horizontal="left" shrinkToFit="0" vertical="center" wrapText="0"/>
    </xf>
    <xf borderId="37" fillId="9" fontId="69" numFmtId="1" xfId="0" applyAlignment="1" applyBorder="1" applyFont="1" applyNumberFormat="1">
      <alignment horizontal="center" shrinkToFit="0" vertical="center" wrapText="0"/>
    </xf>
    <xf borderId="37" fillId="9" fontId="71" numFmtId="0" xfId="0" applyAlignment="1" applyBorder="1" applyFont="1">
      <alignment horizontal="right" shrinkToFit="0" vertical="center" wrapText="0"/>
    </xf>
    <xf borderId="34" fillId="9" fontId="71" numFmtId="0" xfId="0" applyAlignment="1" applyBorder="1" applyFont="1">
      <alignment horizontal="center" shrinkToFit="0" vertical="center" wrapText="0"/>
    </xf>
    <xf borderId="39" fillId="9" fontId="72" numFmtId="0" xfId="0" applyAlignment="1" applyBorder="1" applyFont="1">
      <alignment horizontal="left" shrinkToFit="0" vertical="center" wrapText="0"/>
    </xf>
    <xf borderId="0" fillId="0" fontId="67" numFmtId="0" xfId="0" applyAlignment="1" applyFont="1">
      <alignment shrinkToFit="0" wrapText="0"/>
    </xf>
    <xf borderId="36" fillId="5" fontId="70" numFmtId="0" xfId="0" applyAlignment="1" applyBorder="1" applyFont="1">
      <alignment horizontal="center" shrinkToFit="0" vertical="center" wrapText="0"/>
    </xf>
    <xf borderId="37" fillId="5" fontId="68" numFmtId="1" xfId="0" applyAlignment="1" applyBorder="1" applyFont="1" applyNumberFormat="1">
      <alignment horizontal="right" shrinkToFit="0" vertical="center" wrapText="0"/>
    </xf>
    <xf borderId="34" fillId="5" fontId="69" numFmtId="0" xfId="0" applyAlignment="1" applyBorder="1" applyFont="1">
      <alignment horizontal="center" shrinkToFit="0" vertical="center" wrapText="0"/>
    </xf>
    <xf borderId="38" fillId="5" fontId="68" numFmtId="1" xfId="0" applyAlignment="1" applyBorder="1" applyFont="1" applyNumberFormat="1">
      <alignment horizontal="left" shrinkToFit="0" vertical="center" wrapText="0"/>
    </xf>
    <xf borderId="37" fillId="5" fontId="69" numFmtId="1" xfId="0" applyAlignment="1" applyBorder="1" applyFont="1" applyNumberFormat="1">
      <alignment horizontal="center" shrinkToFit="0" vertical="center" wrapText="0"/>
    </xf>
    <xf borderId="37" fillId="5" fontId="71" numFmtId="0" xfId="0" applyAlignment="1" applyBorder="1" applyFont="1">
      <alignment horizontal="right" shrinkToFit="0" vertical="center" wrapText="0"/>
    </xf>
    <xf borderId="34" fillId="5" fontId="71" numFmtId="0" xfId="0" applyAlignment="1" applyBorder="1" applyFont="1">
      <alignment horizontal="center" shrinkToFit="0" vertical="center" wrapText="0"/>
    </xf>
    <xf borderId="39" fillId="5" fontId="72" numFmtId="0" xfId="0" applyAlignment="1" applyBorder="1" applyFont="1">
      <alignment horizontal="left" shrinkToFit="0" vertical="center" wrapText="0"/>
    </xf>
    <xf borderId="34" fillId="5" fontId="69" numFmtId="1" xfId="0" applyAlignment="1" applyBorder="1" applyFont="1" applyNumberFormat="1">
      <alignment horizontal="center" shrinkToFit="0" vertical="center" wrapText="0"/>
    </xf>
    <xf borderId="56" fillId="5" fontId="69" numFmtId="1" xfId="0" applyAlignment="1" applyBorder="1" applyFont="1" applyNumberFormat="1">
      <alignment horizontal="center" shrinkToFit="0" vertical="center" wrapText="0"/>
    </xf>
    <xf borderId="67" fillId="5" fontId="69" numFmtId="1" xfId="0" applyAlignment="1" applyBorder="1" applyFont="1" applyNumberFormat="1">
      <alignment horizontal="center" shrinkToFit="0" vertical="center" wrapText="0"/>
    </xf>
    <xf borderId="67" fillId="5" fontId="71" numFmtId="0" xfId="0" applyAlignment="1" applyBorder="1" applyFont="1">
      <alignment horizontal="right" shrinkToFit="0" vertical="center" wrapText="0"/>
    </xf>
    <xf borderId="4" fillId="7" fontId="73" numFmtId="0" xfId="0" applyAlignment="1" applyBorder="1" applyFont="1">
      <alignment horizontal="center" readingOrder="0" shrinkToFit="0" wrapText="0"/>
    </xf>
    <xf borderId="1" fillId="7" fontId="74" numFmtId="0" xfId="0" applyAlignment="1" applyBorder="1" applyFont="1">
      <alignment horizontal="center" readingOrder="0" shrinkToFit="0" wrapText="0"/>
    </xf>
    <xf borderId="8" fillId="8" fontId="6" numFmtId="0" xfId="0" applyAlignment="1" applyBorder="1" applyFont="1">
      <alignment shrinkToFit="0" wrapText="0"/>
    </xf>
    <xf borderId="9" fillId="8" fontId="7" numFmtId="0" xfId="0" applyAlignment="1" applyBorder="1" applyFont="1">
      <alignment horizontal="center" shrinkToFit="0" wrapText="0"/>
    </xf>
    <xf borderId="10" fillId="8" fontId="6" numFmtId="0" xfId="0" applyAlignment="1" applyBorder="1" applyFont="1">
      <alignment horizontal="center" shrinkToFit="0" wrapText="0"/>
    </xf>
    <xf borderId="13" fillId="8" fontId="6" numFmtId="0" xfId="0" applyAlignment="1" applyBorder="1" applyFont="1">
      <alignment horizontal="center" shrinkToFit="0" wrapText="0"/>
    </xf>
    <xf borderId="14" fillId="8" fontId="75" numFmtId="0" xfId="0" applyAlignment="1" applyBorder="1" applyFont="1">
      <alignment horizontal="center" shrinkToFit="0" wrapText="0"/>
    </xf>
    <xf borderId="13" fillId="8" fontId="75" numFmtId="0" xfId="0" applyAlignment="1" applyBorder="1" applyFont="1">
      <alignment horizontal="center" shrinkToFit="0" wrapText="0"/>
    </xf>
    <xf borderId="15" fillId="8" fontId="75" numFmtId="0" xfId="0" applyAlignment="1" applyBorder="1" applyFont="1">
      <alignment horizontal="center" shrinkToFit="0" wrapText="0"/>
    </xf>
    <xf borderId="15" fillId="8" fontId="20" numFmtId="0" xfId="0" applyAlignment="1" applyBorder="1" applyFont="1">
      <alignment horizontal="center" shrinkToFit="0" wrapText="0"/>
    </xf>
    <xf borderId="13" fillId="8" fontId="20" numFmtId="0" xfId="0" applyAlignment="1" applyBorder="1" applyFont="1">
      <alignment horizontal="center" shrinkToFit="0" wrapText="0"/>
    </xf>
    <xf borderId="17" fillId="8" fontId="6" numFmtId="0" xfId="0" applyAlignment="1" applyBorder="1" applyFont="1">
      <alignment shrinkToFit="0" wrapText="0"/>
    </xf>
    <xf borderId="18" fillId="2" fontId="21" numFmtId="0" xfId="0" applyAlignment="1" applyBorder="1" applyFont="1">
      <alignment horizontal="center" shrinkToFit="0" vertical="center" wrapText="0"/>
    </xf>
    <xf borderId="19" fillId="3" fontId="11" numFmtId="0" xfId="0" applyAlignment="1" applyBorder="1" applyFont="1">
      <alignment horizontal="center" shrinkToFit="0" wrapText="0"/>
    </xf>
    <xf borderId="19" fillId="12" fontId="11" numFmtId="0" xfId="0" applyAlignment="1" applyBorder="1" applyFont="1">
      <alignment horizontal="center" shrinkToFit="0" wrapText="0"/>
    </xf>
    <xf borderId="17" fillId="12" fontId="76" numFmtId="0" xfId="0" applyAlignment="1" applyBorder="1" applyFont="1">
      <alignment horizontal="center" shrinkToFit="0" wrapText="0"/>
    </xf>
    <xf borderId="23" fillId="12" fontId="76" numFmtId="0" xfId="0" applyAlignment="1" applyBorder="1" applyFont="1">
      <alignment horizontal="center" shrinkToFit="0" wrapText="0"/>
    </xf>
    <xf borderId="25" fillId="12" fontId="76" numFmtId="0" xfId="0" applyAlignment="1" applyBorder="1" applyFont="1">
      <alignment horizontal="center" shrinkToFit="0" wrapText="0"/>
    </xf>
    <xf borderId="26" fillId="12" fontId="76" numFmtId="0" xfId="0" applyAlignment="1" applyBorder="1" applyFont="1">
      <alignment horizontal="center" shrinkToFit="0" wrapText="0"/>
    </xf>
    <xf borderId="65" fillId="12" fontId="22" numFmtId="0" xfId="0" applyAlignment="1" applyBorder="1" applyFont="1">
      <alignment horizontal="center" shrinkToFit="0" wrapText="0"/>
    </xf>
    <xf borderId="23" fillId="12" fontId="22" numFmtId="0" xfId="0" applyAlignment="1" applyBorder="1" applyFont="1">
      <alignment horizontal="center" shrinkToFit="0" wrapText="0"/>
    </xf>
    <xf borderId="25" fillId="12" fontId="22" numFmtId="0" xfId="0" applyAlignment="1" applyBorder="1" applyFont="1">
      <alignment horizontal="center" shrinkToFit="0" wrapText="0"/>
    </xf>
    <xf borderId="17" fillId="8" fontId="6" numFmtId="0" xfId="0" applyAlignment="1" applyBorder="1" applyFont="1">
      <alignment horizontal="center" shrinkToFit="0" vertical="center" wrapText="0"/>
    </xf>
    <xf borderId="29" fillId="3" fontId="9" numFmtId="0" xfId="0" applyAlignment="1" applyBorder="1" applyFont="1">
      <alignment shrinkToFit="0" vertical="center" wrapText="0"/>
    </xf>
    <xf borderId="33" fillId="12" fontId="6" numFmtId="1" xfId="0" applyAlignment="1" applyBorder="1" applyFont="1" applyNumberFormat="1">
      <alignment horizontal="right" shrinkToFit="0" vertical="center" wrapText="0"/>
    </xf>
    <xf borderId="34" fillId="12" fontId="11" numFmtId="1" xfId="0" applyAlignment="1" applyBorder="1" applyFont="1" applyNumberFormat="1">
      <alignment horizontal="center" shrinkToFit="0" vertical="center" wrapText="0"/>
    </xf>
    <xf borderId="35" fillId="12" fontId="6" numFmtId="1" xfId="0" applyAlignment="1" applyBorder="1" applyFont="1" applyNumberFormat="1">
      <alignment horizontal="left" shrinkToFit="0" vertical="center" wrapText="0"/>
    </xf>
    <xf borderId="34" fillId="12" fontId="6" numFmtId="1" xfId="0" applyAlignment="1" applyBorder="1" applyFont="1" applyNumberFormat="1">
      <alignment horizontal="left" shrinkToFit="0" vertical="center" wrapText="0"/>
    </xf>
    <xf borderId="36" fillId="12" fontId="77" numFmtId="0" xfId="0" applyAlignment="1" applyBorder="1" applyFont="1">
      <alignment horizontal="center" shrinkToFit="0" vertical="center" wrapText="0"/>
    </xf>
    <xf borderId="37" fillId="12" fontId="75" numFmtId="1" xfId="0" applyAlignment="1" applyBorder="1" applyFont="1" applyNumberFormat="1">
      <alignment horizontal="right" shrinkToFit="0" vertical="center" wrapText="0"/>
    </xf>
    <xf borderId="34" fillId="12" fontId="76" numFmtId="0" xfId="0" applyAlignment="1" applyBorder="1" applyFont="1">
      <alignment horizontal="center" shrinkToFit="0" vertical="center" wrapText="0"/>
    </xf>
    <xf borderId="38" fillId="12" fontId="75" numFmtId="1" xfId="0" applyAlignment="1" applyBorder="1" applyFont="1" applyNumberFormat="1">
      <alignment horizontal="left" shrinkToFit="0" vertical="center" wrapText="0"/>
    </xf>
    <xf borderId="37" fillId="12" fontId="76" numFmtId="1" xfId="0" applyAlignment="1" applyBorder="1" applyFont="1" applyNumberFormat="1">
      <alignment horizontal="center" shrinkToFit="0" vertical="center" wrapText="0"/>
    </xf>
    <xf borderId="37" fillId="12" fontId="78" numFmtId="0" xfId="0" applyAlignment="1" applyBorder="1" applyFont="1">
      <alignment horizontal="right" shrinkToFit="0" vertical="center" wrapText="0"/>
    </xf>
    <xf borderId="34" fillId="12" fontId="78" numFmtId="0" xfId="0" applyAlignment="1" applyBorder="1" applyFont="1">
      <alignment horizontal="center" shrinkToFit="0" vertical="center" wrapText="0"/>
    </xf>
    <xf borderId="39" fillId="12" fontId="79" numFmtId="0" xfId="0" applyAlignment="1" applyBorder="1" applyFont="1">
      <alignment horizontal="left" shrinkToFit="0" vertical="center" wrapText="0"/>
    </xf>
    <xf borderId="38" fillId="12" fontId="21" numFmtId="0" xfId="0" applyAlignment="1" applyBorder="1" applyFont="1">
      <alignment horizontal="center" shrinkToFit="0" vertical="center" wrapText="0"/>
    </xf>
    <xf borderId="37" fillId="12" fontId="20" numFmtId="1" xfId="0" applyAlignment="1" applyBorder="1" applyFont="1" applyNumberFormat="1">
      <alignment horizontal="right" shrinkToFit="0" vertical="center" wrapText="0"/>
    </xf>
    <xf borderId="34" fillId="12" fontId="22" numFmtId="0" xfId="0" applyAlignment="1" applyBorder="1" applyFont="1">
      <alignment horizontal="center" shrinkToFit="0" vertical="center" wrapText="0"/>
    </xf>
    <xf borderId="38" fillId="12" fontId="20" numFmtId="1" xfId="0" applyAlignment="1" applyBorder="1" applyFont="1" applyNumberFormat="1">
      <alignment horizontal="left" shrinkToFit="0" vertical="center" wrapText="0"/>
    </xf>
    <xf borderId="37" fillId="12" fontId="22" numFmtId="1" xfId="0" applyAlignment="1" applyBorder="1" applyFont="1" applyNumberFormat="1">
      <alignment horizontal="center" shrinkToFit="0" vertical="center" wrapText="0"/>
    </xf>
    <xf borderId="37" fillId="12" fontId="80" numFmtId="0" xfId="0" applyAlignment="1" applyBorder="1" applyFont="1">
      <alignment horizontal="right" shrinkToFit="0" vertical="center" wrapText="0"/>
    </xf>
    <xf borderId="34" fillId="12" fontId="80" numFmtId="0" xfId="0" applyAlignment="1" applyBorder="1" applyFont="1">
      <alignment horizontal="center" shrinkToFit="0" vertical="center" wrapText="0"/>
    </xf>
    <xf borderId="39" fillId="12" fontId="81" numFmtId="0" xfId="0" applyAlignment="1" applyBorder="1" applyFont="1">
      <alignment horizontal="left" shrinkToFit="0" vertical="center" wrapText="0"/>
    </xf>
    <xf borderId="0" fillId="0" fontId="82" numFmtId="0" xfId="0" applyAlignment="1" applyFont="1">
      <alignment shrinkToFit="0" wrapText="0"/>
    </xf>
    <xf borderId="29" fillId="12" fontId="11" numFmtId="0" xfId="0" applyAlignment="1" applyBorder="1" applyFont="1">
      <alignment shrinkToFit="0" vertical="center" wrapText="0"/>
    </xf>
    <xf borderId="34" fillId="12" fontId="15" numFmtId="1" xfId="0" applyAlignment="1" applyBorder="1" applyFont="1" applyNumberFormat="1">
      <alignment horizontal="left" shrinkToFit="0" vertical="center" wrapText="0"/>
    </xf>
    <xf borderId="34" fillId="12" fontId="76" numFmtId="1" xfId="0" applyAlignment="1" applyBorder="1" applyFont="1" applyNumberFormat="1">
      <alignment horizontal="center" shrinkToFit="0" vertical="center" wrapText="0"/>
    </xf>
    <xf borderId="34" fillId="12" fontId="22" numFmtId="1" xfId="0" applyAlignment="1" applyBorder="1" applyFont="1" applyNumberFormat="1">
      <alignment horizontal="center" shrinkToFit="0" vertical="center" wrapText="0"/>
    </xf>
    <xf borderId="53" fillId="8" fontId="6" numFmtId="0" xfId="0" applyAlignment="1" applyBorder="1" applyFont="1">
      <alignment horizontal="center" shrinkToFit="0" vertical="center" wrapText="0"/>
    </xf>
    <xf borderId="55" fillId="12" fontId="6" numFmtId="1" xfId="0" applyAlignment="1" applyBorder="1" applyFont="1" applyNumberFormat="1">
      <alignment horizontal="right" shrinkToFit="0" vertical="center" wrapText="0"/>
    </xf>
    <xf borderId="56" fillId="12" fontId="11" numFmtId="1" xfId="0" applyAlignment="1" applyBorder="1" applyFont="1" applyNumberFormat="1">
      <alignment horizontal="center" shrinkToFit="0" vertical="center" wrapText="0"/>
    </xf>
    <xf borderId="57" fillId="12" fontId="6" numFmtId="1" xfId="0" applyAlignment="1" applyBorder="1" applyFont="1" applyNumberFormat="1">
      <alignment horizontal="left" shrinkToFit="0" vertical="center" wrapText="0"/>
    </xf>
    <xf borderId="57" fillId="12" fontId="6" numFmtId="1" xfId="0" applyAlignment="1" applyBorder="1" applyFont="1" applyNumberFormat="1">
      <alignment horizontal="center" shrinkToFit="0" vertical="center" wrapText="0"/>
    </xf>
    <xf borderId="56" fillId="12" fontId="6" numFmtId="1" xfId="0" applyAlignment="1" applyBorder="1" applyFont="1" applyNumberFormat="1">
      <alignment horizontal="left" shrinkToFit="0" vertical="center" wrapText="0"/>
    </xf>
    <xf borderId="56" fillId="12" fontId="76" numFmtId="1" xfId="0" applyAlignment="1" applyBorder="1" applyFont="1" applyNumberFormat="1">
      <alignment horizontal="center" shrinkToFit="0" vertical="center" wrapText="0"/>
    </xf>
    <xf borderId="67" fillId="12" fontId="76" numFmtId="1" xfId="0" applyAlignment="1" applyBorder="1" applyFont="1" applyNumberFormat="1">
      <alignment horizontal="center" shrinkToFit="0" vertical="center" wrapText="0"/>
    </xf>
    <xf borderId="67" fillId="12" fontId="78" numFmtId="0" xfId="0" applyAlignment="1" applyBorder="1" applyFont="1">
      <alignment horizontal="right" shrinkToFit="0" vertical="center" wrapText="0"/>
    </xf>
    <xf borderId="56" fillId="12" fontId="22" numFmtId="1" xfId="0" applyAlignment="1" applyBorder="1" applyFont="1" applyNumberFormat="1">
      <alignment horizontal="center" shrinkToFit="0" vertical="center" wrapText="0"/>
    </xf>
    <xf borderId="67" fillId="12" fontId="80" numFmtId="0" xfId="0" applyAlignment="1" applyBorder="1" applyFont="1">
      <alignment horizontal="right" shrinkToFit="0" vertical="center" wrapText="0"/>
    </xf>
    <xf borderId="1" fillId="7" fontId="3" numFmtId="0" xfId="0" applyAlignment="1" applyBorder="1" applyFont="1">
      <alignment horizontal="center" readingOrder="0" shrinkToFit="0" wrapText="0"/>
    </xf>
    <xf borderId="29" fillId="3" fontId="11" numFmtId="0" xfId="0" applyAlignment="1" applyBorder="1" applyFont="1">
      <alignment readingOrder="0" shrinkToFit="0" vertical="center" wrapText="0"/>
    </xf>
    <xf borderId="30" fillId="3" fontId="15" numFmtId="0" xfId="0" applyAlignment="1" applyBorder="1" applyFont="1">
      <alignment horizontal="right" readingOrder="0" shrinkToFit="0" vertical="center" wrapText="0"/>
    </xf>
    <xf borderId="0" fillId="3" fontId="9" numFmtId="1" xfId="0" applyAlignment="1" applyFont="1" applyNumberFormat="1">
      <alignment horizontal="left" readingOrder="0" shrinkToFit="0" vertical="center" wrapText="0"/>
    </xf>
    <xf borderId="32" fillId="3" fontId="83" numFmtId="0" xfId="0" applyAlignment="1" applyBorder="1" applyFont="1">
      <alignment readingOrder="0" vertical="center"/>
    </xf>
    <xf borderId="30" fillId="2" fontId="9" numFmtId="1" xfId="0" applyAlignment="1" applyBorder="1" applyFont="1" applyNumberFormat="1">
      <alignment horizontal="center" shrinkToFit="0" vertical="center" wrapText="0"/>
    </xf>
    <xf borderId="29" fillId="12" fontId="11" numFmtId="0" xfId="0" applyAlignment="1" applyBorder="1" applyFont="1">
      <alignment horizontal="left" shrinkToFit="0" vertical="center" wrapText="0"/>
    </xf>
    <xf borderId="63" fillId="5" fontId="84" numFmtId="0" xfId="0" applyAlignment="1" applyBorder="1" applyFont="1">
      <alignment horizontal="center" shrinkToFit="0" vertical="center" wrapText="0"/>
    </xf>
    <xf borderId="68" fillId="5" fontId="85" numFmtId="0" xfId="0" applyAlignment="1" applyBorder="1" applyFont="1">
      <alignment horizontal="center" shrinkToFit="0" vertical="center" wrapText="0"/>
    </xf>
    <xf borderId="18" fillId="12" fontId="37" numFmtId="0" xfId="0" applyAlignment="1" applyBorder="1" applyFont="1">
      <alignment horizontal="center" shrinkToFit="0" vertical="center" wrapText="0"/>
    </xf>
    <xf borderId="17" fillId="12" fontId="39" numFmtId="0" xfId="0" applyAlignment="1" applyBorder="1" applyFont="1">
      <alignment horizontal="center" shrinkToFit="0" wrapText="0"/>
    </xf>
    <xf borderId="23" fillId="12" fontId="39" numFmtId="0" xfId="0" applyAlignment="1" applyBorder="1" applyFont="1">
      <alignment horizontal="center" shrinkToFit="0" wrapText="0"/>
    </xf>
    <xf borderId="25" fillId="12" fontId="39" numFmtId="0" xfId="0" applyAlignment="1" applyBorder="1" applyFont="1">
      <alignment horizontal="center" shrinkToFit="0" wrapText="0"/>
    </xf>
    <xf borderId="26" fillId="12" fontId="39" numFmtId="0" xfId="0" applyAlignment="1" applyBorder="1" applyFont="1">
      <alignment horizontal="center" shrinkToFit="0" wrapText="0"/>
    </xf>
    <xf borderId="65" fillId="12" fontId="40" numFmtId="0" xfId="0" applyAlignment="1" applyBorder="1" applyFont="1">
      <alignment horizontal="center" shrinkToFit="0" wrapText="0"/>
    </xf>
    <xf borderId="23" fillId="12" fontId="40" numFmtId="0" xfId="0" applyAlignment="1" applyBorder="1" applyFont="1">
      <alignment horizontal="center" shrinkToFit="0" wrapText="0"/>
    </xf>
    <xf borderId="25" fillId="12" fontId="40" numFmtId="0" xfId="0" applyAlignment="1" applyBorder="1" applyFont="1">
      <alignment horizontal="center" shrinkToFit="0" wrapText="0"/>
    </xf>
    <xf borderId="29" fillId="12" fontId="38" numFmtId="0" xfId="0" applyAlignment="1" applyBorder="1" applyFont="1">
      <alignment horizontal="left" shrinkToFit="0" vertical="center" wrapText="0"/>
    </xf>
    <xf borderId="30" fillId="12" fontId="37" numFmtId="1" xfId="0" applyAlignment="1" applyBorder="1" applyFont="1" applyNumberFormat="1">
      <alignment horizontal="center" shrinkToFit="0" vertical="center" wrapText="0"/>
    </xf>
    <xf borderId="33" fillId="12" fontId="26" numFmtId="1" xfId="0" applyAlignment="1" applyBorder="1" applyFont="1" applyNumberFormat="1">
      <alignment horizontal="right" shrinkToFit="0" vertical="center" wrapText="0"/>
    </xf>
    <xf borderId="34" fillId="12" fontId="38" numFmtId="1" xfId="0" applyAlignment="1" applyBorder="1" applyFont="1" applyNumberFormat="1">
      <alignment horizontal="center" shrinkToFit="0" vertical="center" wrapText="0"/>
    </xf>
    <xf borderId="35" fillId="12" fontId="26" numFmtId="1" xfId="0" applyAlignment="1" applyBorder="1" applyFont="1" applyNumberFormat="1">
      <alignment horizontal="left" shrinkToFit="0" vertical="center" wrapText="0"/>
    </xf>
    <xf borderId="34" fillId="12" fontId="26" numFmtId="1" xfId="0" applyAlignment="1" applyBorder="1" applyFont="1" applyNumberFormat="1">
      <alignment horizontal="left" shrinkToFit="0" vertical="center" wrapText="0"/>
    </xf>
    <xf borderId="36" fillId="12" fontId="41" numFmtId="0" xfId="0" applyAlignment="1" applyBorder="1" applyFont="1">
      <alignment horizontal="center" shrinkToFit="0" vertical="center" wrapText="0"/>
    </xf>
    <xf borderId="37" fillId="12" fontId="34" numFmtId="1" xfId="0" applyAlignment="1" applyBorder="1" applyFont="1" applyNumberFormat="1">
      <alignment horizontal="right" shrinkToFit="0" vertical="center" wrapText="0"/>
    </xf>
    <xf borderId="34" fillId="12" fontId="39" numFmtId="0" xfId="0" applyAlignment="1" applyBorder="1" applyFont="1">
      <alignment horizontal="center" shrinkToFit="0" vertical="center" wrapText="0"/>
    </xf>
    <xf borderId="38" fillId="12" fontId="34" numFmtId="1" xfId="0" applyAlignment="1" applyBorder="1" applyFont="1" applyNumberFormat="1">
      <alignment horizontal="left" shrinkToFit="0" vertical="center" wrapText="0"/>
    </xf>
    <xf borderId="37" fillId="12" fontId="39" numFmtId="1" xfId="0" applyAlignment="1" applyBorder="1" applyFont="1" applyNumberFormat="1">
      <alignment horizontal="center" shrinkToFit="0" vertical="center" wrapText="0"/>
    </xf>
    <xf borderId="37" fillId="12" fontId="42" numFmtId="0" xfId="0" applyAlignment="1" applyBorder="1" applyFont="1">
      <alignment horizontal="right" shrinkToFit="0" vertical="center" wrapText="0"/>
    </xf>
    <xf borderId="34" fillId="12" fontId="42" numFmtId="0" xfId="0" applyAlignment="1" applyBorder="1" applyFont="1">
      <alignment horizontal="center" shrinkToFit="0" vertical="center" wrapText="0"/>
    </xf>
    <xf borderId="39" fillId="12" fontId="43" numFmtId="0" xfId="0" applyAlignment="1" applyBorder="1" applyFont="1">
      <alignment horizontal="left" shrinkToFit="0" vertical="center" wrapText="0"/>
    </xf>
    <xf borderId="38" fillId="12" fontId="37" numFmtId="0" xfId="0" applyAlignment="1" applyBorder="1" applyFont="1">
      <alignment horizontal="center" shrinkToFit="0" vertical="center" wrapText="0"/>
    </xf>
    <xf borderId="37" fillId="12" fontId="35" numFmtId="1" xfId="0" applyAlignment="1" applyBorder="1" applyFont="1" applyNumberFormat="1">
      <alignment horizontal="right" shrinkToFit="0" vertical="center" wrapText="0"/>
    </xf>
    <xf borderId="34" fillId="12" fontId="40" numFmtId="0" xfId="0" applyAlignment="1" applyBorder="1" applyFont="1">
      <alignment horizontal="center" shrinkToFit="0" vertical="center" wrapText="0"/>
    </xf>
    <xf borderId="38" fillId="12" fontId="35" numFmtId="1" xfId="0" applyAlignment="1" applyBorder="1" applyFont="1" applyNumberFormat="1">
      <alignment horizontal="left" shrinkToFit="0" vertical="center" wrapText="0"/>
    </xf>
    <xf borderId="37" fillId="12" fontId="40" numFmtId="1" xfId="0" applyAlignment="1" applyBorder="1" applyFont="1" applyNumberFormat="1">
      <alignment horizontal="center" shrinkToFit="0" vertical="center" wrapText="0"/>
    </xf>
    <xf borderId="37" fillId="12" fontId="44" numFmtId="0" xfId="0" applyAlignment="1" applyBorder="1" applyFont="1">
      <alignment horizontal="right" shrinkToFit="0" vertical="center" wrapText="0"/>
    </xf>
    <xf borderId="34" fillId="12" fontId="44" numFmtId="0" xfId="0" applyAlignment="1" applyBorder="1" applyFont="1">
      <alignment horizontal="center" shrinkToFit="0" vertical="center" wrapText="0"/>
    </xf>
    <xf borderId="39" fillId="12" fontId="45" numFmtId="0" xfId="0" applyAlignment="1" applyBorder="1" applyFont="1">
      <alignment horizontal="left" shrinkToFit="0" vertical="center" wrapText="0"/>
    </xf>
    <xf borderId="34" fillId="12" fontId="0" numFmtId="1" xfId="0" applyAlignment="1" applyBorder="1" applyFont="1" applyNumberFormat="1">
      <alignment horizontal="left" shrinkToFit="0" vertical="center" wrapText="0"/>
    </xf>
    <xf borderId="34" fillId="12" fontId="39" numFmtId="1" xfId="0" applyAlignment="1" applyBorder="1" applyFont="1" applyNumberFormat="1">
      <alignment horizontal="center" shrinkToFit="0" vertical="center" wrapText="0"/>
    </xf>
    <xf borderId="55" fillId="12" fontId="26" numFmtId="1" xfId="0" applyAlignment="1" applyBorder="1" applyFont="1" applyNumberFormat="1">
      <alignment horizontal="right" shrinkToFit="0" vertical="center" wrapText="0"/>
    </xf>
    <xf borderId="56" fillId="12" fontId="38" numFmtId="1" xfId="0" applyAlignment="1" applyBorder="1" applyFont="1" applyNumberFormat="1">
      <alignment horizontal="center" shrinkToFit="0" vertical="center" wrapText="0"/>
    </xf>
    <xf borderId="57" fillId="12" fontId="26" numFmtId="1" xfId="0" applyAlignment="1" applyBorder="1" applyFont="1" applyNumberFormat="1">
      <alignment horizontal="left" shrinkToFit="0" vertical="center" wrapText="0"/>
    </xf>
    <xf borderId="57" fillId="12" fontId="26" numFmtId="1" xfId="0" applyAlignment="1" applyBorder="1" applyFont="1" applyNumberFormat="1">
      <alignment horizontal="center" shrinkToFit="0" vertical="center" wrapText="0"/>
    </xf>
    <xf borderId="56" fillId="12" fontId="26" numFmtId="1" xfId="0" applyAlignment="1" applyBorder="1" applyFont="1" applyNumberFormat="1">
      <alignment horizontal="left" shrinkToFit="0" vertical="center" wrapText="0"/>
    </xf>
    <xf borderId="56" fillId="12" fontId="39" numFmtId="1" xfId="0" applyAlignment="1" applyBorder="1" applyFont="1" applyNumberFormat="1">
      <alignment horizontal="center" shrinkToFit="0" vertical="center" wrapText="0"/>
    </xf>
    <xf borderId="67" fillId="12" fontId="39" numFmtId="1" xfId="0" applyAlignment="1" applyBorder="1" applyFont="1" applyNumberFormat="1">
      <alignment horizontal="center" shrinkToFit="0" vertical="center" wrapText="0"/>
    </xf>
    <xf borderId="67" fillId="12" fontId="42" numFmtId="0" xfId="0" applyAlignment="1" applyBorder="1" applyFont="1">
      <alignment horizontal="right" shrinkToFit="0" vertical="center" wrapText="0"/>
    </xf>
    <xf borderId="4" fillId="7" fontId="86" numFmtId="0" xfId="0" applyAlignment="1" applyBorder="1" applyFont="1">
      <alignment horizontal="center" shrinkToFit="0" wrapText="0"/>
    </xf>
    <xf borderId="14" fillId="8" fontId="87" numFmtId="0" xfId="0" applyAlignment="1" applyBorder="1" applyFont="1">
      <alignment horizontal="center" shrinkToFit="0" wrapText="0"/>
    </xf>
    <xf borderId="13" fillId="8" fontId="87" numFmtId="0" xfId="0" applyAlignment="1" applyBorder="1" applyFont="1">
      <alignment horizontal="center" shrinkToFit="0" wrapText="0"/>
    </xf>
    <xf borderId="15" fillId="8" fontId="87" numFmtId="0" xfId="0" applyAlignment="1" applyBorder="1" applyFont="1">
      <alignment horizontal="center" shrinkToFit="0" wrapText="0"/>
    </xf>
    <xf borderId="17" fillId="12" fontId="88" numFmtId="0" xfId="0" applyAlignment="1" applyBorder="1" applyFont="1">
      <alignment horizontal="center" shrinkToFit="0" wrapText="0"/>
    </xf>
    <xf borderId="23" fillId="12" fontId="88" numFmtId="0" xfId="0" applyAlignment="1" applyBorder="1" applyFont="1">
      <alignment horizontal="center" shrinkToFit="0" wrapText="0"/>
    </xf>
    <xf borderId="25" fillId="12" fontId="88" numFmtId="0" xfId="0" applyAlignment="1" applyBorder="1" applyFont="1">
      <alignment horizontal="center" shrinkToFit="0" wrapText="0"/>
    </xf>
    <xf borderId="26" fillId="12" fontId="88" numFmtId="0" xfId="0" applyAlignment="1" applyBorder="1" applyFont="1">
      <alignment horizontal="center" shrinkToFit="0" wrapText="0"/>
    </xf>
    <xf borderId="36" fillId="12" fontId="89" numFmtId="0" xfId="0" applyAlignment="1" applyBorder="1" applyFont="1">
      <alignment horizontal="center" shrinkToFit="0" vertical="center" wrapText="0"/>
    </xf>
    <xf borderId="37" fillId="12" fontId="87" numFmtId="1" xfId="0" applyAlignment="1" applyBorder="1" applyFont="1" applyNumberFormat="1">
      <alignment horizontal="right" shrinkToFit="0" vertical="center" wrapText="0"/>
    </xf>
    <xf borderId="34" fillId="12" fontId="88" numFmtId="0" xfId="0" applyAlignment="1" applyBorder="1" applyFont="1">
      <alignment horizontal="center" shrinkToFit="0" vertical="center" wrapText="0"/>
    </xf>
    <xf borderId="38" fillId="12" fontId="87" numFmtId="1" xfId="0" applyAlignment="1" applyBorder="1" applyFont="1" applyNumberFormat="1">
      <alignment horizontal="left" shrinkToFit="0" vertical="center" wrapText="0"/>
    </xf>
    <xf borderId="37" fillId="12" fontId="88" numFmtId="1" xfId="0" applyAlignment="1" applyBorder="1" applyFont="1" applyNumberFormat="1">
      <alignment horizontal="center" shrinkToFit="0" vertical="center" wrapText="0"/>
    </xf>
    <xf borderId="37" fillId="12" fontId="90" numFmtId="0" xfId="0" applyAlignment="1" applyBorder="1" applyFont="1">
      <alignment horizontal="right" shrinkToFit="0" vertical="center" wrapText="0"/>
    </xf>
    <xf borderId="34" fillId="12" fontId="90" numFmtId="0" xfId="0" applyAlignment="1" applyBorder="1" applyFont="1">
      <alignment horizontal="center" shrinkToFit="0" vertical="center" wrapText="0"/>
    </xf>
    <xf borderId="39" fillId="12" fontId="91" numFmtId="0" xfId="0" applyAlignment="1" applyBorder="1" applyFont="1">
      <alignment horizontal="left" shrinkToFit="0" vertical="center" wrapText="0"/>
    </xf>
    <xf borderId="34" fillId="12" fontId="88" numFmtId="1" xfId="0" applyAlignment="1" applyBorder="1" applyFont="1" applyNumberFormat="1">
      <alignment horizontal="center" shrinkToFit="0" vertical="center" wrapText="0"/>
    </xf>
    <xf borderId="56" fillId="12" fontId="88" numFmtId="1" xfId="0" applyAlignment="1" applyBorder="1" applyFont="1" applyNumberFormat="1">
      <alignment horizontal="center" shrinkToFit="0" vertical="center" wrapText="0"/>
    </xf>
    <xf borderId="67" fillId="12" fontId="88" numFmtId="1" xfId="0" applyAlignment="1" applyBorder="1" applyFont="1" applyNumberFormat="1">
      <alignment horizontal="center" shrinkToFit="0" vertical="center" wrapText="0"/>
    </xf>
    <xf borderId="67" fillId="12" fontId="90" numFmtId="0" xfId="0" applyAlignment="1" applyBorder="1" applyFont="1">
      <alignment horizontal="right" shrinkToFit="0" vertical="center" wrapText="0"/>
    </xf>
    <xf borderId="67" fillId="12" fontId="44" numFmtId="0" xfId="0" applyAlignment="1" applyBorder="1" applyFont="1">
      <alignment horizontal="right" shrinkToFit="0" vertical="center" wrapText="0"/>
    </xf>
    <xf borderId="0" fillId="0" fontId="68" numFmtId="0" xfId="0" applyAlignment="1" applyFont="1">
      <alignment horizontal="center" shrinkToFit="0" wrapText="0"/>
    </xf>
    <xf borderId="0" fillId="0" fontId="69" numFmtId="0" xfId="0" applyAlignment="1" applyFont="1">
      <alignment horizontal="center" shrinkToFit="0" wrapText="0"/>
    </xf>
    <xf borderId="69" fillId="8" fontId="26" numFmtId="0" xfId="0" applyAlignment="1" applyBorder="1" applyFont="1">
      <alignment horizontal="center" shrinkToFit="0" vertical="center" wrapText="0"/>
    </xf>
    <xf borderId="70" fillId="9" fontId="92" numFmtId="0" xfId="0" applyAlignment="1" applyBorder="1" applyFont="1">
      <alignment horizontal="left" shrinkToFit="0" vertical="center" wrapText="0"/>
    </xf>
    <xf borderId="71" fillId="9" fontId="93" numFmtId="0" xfId="0" applyAlignment="1" applyBorder="1" applyFont="1">
      <alignment horizontal="center" shrinkToFit="0" vertical="center" wrapText="0"/>
    </xf>
    <xf borderId="72" fillId="9" fontId="94" numFmtId="1" xfId="0" applyAlignment="1" applyBorder="1" applyFont="1" applyNumberFormat="1">
      <alignment horizontal="right" shrinkToFit="0" vertical="center" wrapText="0"/>
    </xf>
    <xf borderId="73" fillId="9" fontId="92" numFmtId="0" xfId="0" applyAlignment="1" applyBorder="1" applyFont="1">
      <alignment horizontal="center" shrinkToFit="0" vertical="center" wrapText="0"/>
    </xf>
    <xf borderId="74" fillId="9" fontId="94" numFmtId="1" xfId="0" applyAlignment="1" applyBorder="1" applyFont="1" applyNumberFormat="1">
      <alignment horizontal="left" shrinkToFit="0" vertical="center" wrapText="0"/>
    </xf>
    <xf borderId="75" fillId="9" fontId="92" numFmtId="1" xfId="0" applyAlignment="1" applyBorder="1" applyFont="1" applyNumberFormat="1">
      <alignment horizontal="center" shrinkToFit="0" vertical="center" wrapText="0"/>
    </xf>
    <xf borderId="0" fillId="0" fontId="95" numFmtId="0" xfId="0" applyAlignment="1" applyFont="1">
      <alignment horizontal="center" shrinkToFit="0" wrapText="0"/>
    </xf>
    <xf borderId="69" fillId="8" fontId="34" numFmtId="0" xfId="0" applyAlignment="1" applyBorder="1" applyFont="1">
      <alignment horizontal="center" shrinkToFit="0" vertical="center" wrapText="0"/>
    </xf>
    <xf borderId="71" fillId="9" fontId="39" numFmtId="0" xfId="0" applyAlignment="1" applyBorder="1" applyFont="1">
      <alignment horizontal="left" shrinkToFit="0" vertical="center" wrapText="0"/>
    </xf>
    <xf borderId="71" fillId="9" fontId="41" numFmtId="0" xfId="0" applyAlignment="1" applyBorder="1" applyFont="1">
      <alignment horizontal="center" shrinkToFit="0" vertical="center" wrapText="0"/>
    </xf>
    <xf borderId="76" fillId="9" fontId="34" numFmtId="1" xfId="0" applyAlignment="1" applyBorder="1" applyFont="1" applyNumberFormat="1">
      <alignment horizontal="right" shrinkToFit="0" vertical="center" wrapText="0"/>
    </xf>
    <xf borderId="73" fillId="9" fontId="39" numFmtId="0" xfId="0" applyAlignment="1" applyBorder="1" applyFont="1">
      <alignment horizontal="center" shrinkToFit="0" vertical="center" wrapText="0"/>
    </xf>
    <xf borderId="74" fillId="9" fontId="34" numFmtId="1" xfId="0" applyAlignment="1" applyBorder="1" applyFont="1" applyNumberFormat="1">
      <alignment horizontal="left" shrinkToFit="0" vertical="center" wrapText="0"/>
    </xf>
    <xf borderId="75" fillId="9" fontId="39" numFmtId="1" xfId="0" applyAlignment="1" applyBorder="1" applyFont="1" applyNumberFormat="1">
      <alignment horizontal="center" shrinkToFit="0" vertical="center" wrapText="0"/>
    </xf>
    <xf borderId="0" fillId="0" fontId="69" numFmtId="0" xfId="0" applyAlignment="1" applyFont="1">
      <alignment horizontal="center" shrinkToFit="0" vertical="center" wrapText="0"/>
    </xf>
    <xf borderId="71" fillId="9" fontId="40" numFmtId="0" xfId="0" applyAlignment="1" applyBorder="1" applyFont="1">
      <alignment horizontal="left" shrinkToFit="0" vertical="center" wrapText="0"/>
    </xf>
    <xf borderId="77" fillId="9" fontId="37" numFmtId="0" xfId="0" applyAlignment="1" applyBorder="1" applyFont="1">
      <alignment horizontal="center" shrinkToFit="0" vertical="center" wrapText="0"/>
    </xf>
    <xf borderId="76" fillId="9" fontId="35" numFmtId="1" xfId="0" applyAlignment="1" applyBorder="1" applyFont="1" applyNumberFormat="1">
      <alignment horizontal="right" shrinkToFit="0" vertical="center" wrapText="0"/>
    </xf>
    <xf borderId="68" fillId="9" fontId="40" numFmtId="0" xfId="0" applyAlignment="1" applyBorder="1" applyFont="1">
      <alignment horizontal="center" shrinkToFit="0" vertical="center" wrapText="0"/>
    </xf>
    <xf borderId="77" fillId="9" fontId="35" numFmtId="1" xfId="0" applyAlignment="1" applyBorder="1" applyFont="1" applyNumberFormat="1">
      <alignment horizontal="left" shrinkToFit="0" vertical="center" wrapText="0"/>
    </xf>
    <xf borderId="78" fillId="9" fontId="40" numFmtId="1" xfId="0" applyAlignment="1" applyBorder="1" applyFont="1" applyNumberFormat="1">
      <alignment horizontal="center" shrinkToFit="0" vertical="center" wrapText="0"/>
    </xf>
    <xf borderId="72" fillId="9" fontId="34" numFmtId="1" xfId="0" applyAlignment="1" applyBorder="1" applyFont="1" applyNumberFormat="1">
      <alignment horizontal="right" shrinkToFit="0" vertical="center" wrapText="0"/>
    </xf>
    <xf borderId="79" fillId="9" fontId="37" numFmtId="0" xfId="0" applyAlignment="1" applyBorder="1" applyFont="1">
      <alignment horizontal="center" shrinkToFit="0" vertical="center" wrapText="0"/>
    </xf>
    <xf borderId="79" fillId="9" fontId="41" numFmtId="0" xfId="0" applyAlignment="1" applyBorder="1" applyFont="1">
      <alignment horizontal="center" shrinkToFit="0" vertical="center" wrapText="0"/>
    </xf>
    <xf borderId="68" fillId="9" fontId="39" numFmtId="0" xfId="0" applyAlignment="1" applyBorder="1" applyFont="1">
      <alignment horizontal="center" shrinkToFit="0" vertical="center" wrapText="0"/>
    </xf>
    <xf borderId="77" fillId="9" fontId="34" numFmtId="1" xfId="0" applyAlignment="1" applyBorder="1" applyFont="1" applyNumberFormat="1">
      <alignment horizontal="left" shrinkToFit="0" vertical="center" wrapText="0"/>
    </xf>
    <xf borderId="78" fillId="9" fontId="39" numFmtId="1" xfId="0" applyAlignment="1" applyBorder="1" applyFont="1" applyNumberFormat="1">
      <alignment horizontal="center" shrinkToFit="0" vertical="center" wrapText="0"/>
    </xf>
    <xf borderId="0" fillId="0" fontId="96" numFmtId="0" xfId="0" applyAlignment="1" applyFont="1">
      <alignment shrinkToFit="0" wrapText="0"/>
    </xf>
    <xf borderId="80" fillId="9" fontId="92" numFmtId="0" xfId="0" applyAlignment="1" applyBorder="1" applyFont="1">
      <alignment horizontal="left" shrinkToFit="0" vertical="center" wrapText="0"/>
    </xf>
    <xf borderId="80" fillId="9" fontId="93" numFmtId="0" xfId="0" applyAlignment="1" applyBorder="1" applyFont="1">
      <alignment horizontal="center" shrinkToFit="0" vertical="center" wrapText="0"/>
    </xf>
    <xf borderId="37" fillId="9" fontId="94" numFmtId="1" xfId="0" applyAlignment="1" applyBorder="1" applyFont="1" applyNumberFormat="1">
      <alignment horizontal="right" shrinkToFit="0" vertical="center" wrapText="0"/>
    </xf>
    <xf borderId="34" fillId="9" fontId="92" numFmtId="0" xfId="0" applyAlignment="1" applyBorder="1" applyFont="1">
      <alignment horizontal="center" shrinkToFit="0" vertical="center" wrapText="0"/>
    </xf>
    <xf borderId="38" fillId="9" fontId="94" numFmtId="1" xfId="0" applyAlignment="1" applyBorder="1" applyFont="1" applyNumberFormat="1">
      <alignment horizontal="left" shrinkToFit="0" vertical="center" wrapText="0"/>
    </xf>
    <xf borderId="81" fillId="9" fontId="92" numFmtId="1" xfId="0" applyAlignment="1" applyBorder="1" applyFont="1" applyNumberFormat="1">
      <alignment horizontal="center" shrinkToFit="0" vertical="center" wrapText="0"/>
    </xf>
    <xf borderId="17" fillId="8" fontId="34" numFmtId="0" xfId="0" applyAlignment="1" applyBorder="1" applyFont="1">
      <alignment horizontal="center" shrinkToFit="0" vertical="center" wrapText="0"/>
    </xf>
    <xf borderId="80" fillId="9" fontId="39" numFmtId="0" xfId="0" applyAlignment="1" applyBorder="1" applyFont="1">
      <alignment horizontal="left" shrinkToFit="0" vertical="center" wrapText="0"/>
    </xf>
    <xf borderId="80" fillId="9" fontId="41" numFmtId="0" xfId="0" applyAlignment="1" applyBorder="1" applyFont="1">
      <alignment horizontal="center" shrinkToFit="0" vertical="center" wrapText="0"/>
    </xf>
    <xf borderId="81" fillId="9" fontId="39" numFmtId="1" xfId="0" applyAlignment="1" applyBorder="1" applyFont="1" applyNumberFormat="1">
      <alignment horizontal="center" shrinkToFit="0" vertical="center" wrapText="0"/>
    </xf>
    <xf borderId="80" fillId="9" fontId="40" numFmtId="0" xfId="0" applyAlignment="1" applyBorder="1" applyFont="1">
      <alignment horizontal="left" shrinkToFit="0" vertical="center" wrapText="0"/>
    </xf>
    <xf borderId="81" fillId="9" fontId="40" numFmtId="1" xfId="0" applyAlignment="1" applyBorder="1" applyFont="1" applyNumberFormat="1">
      <alignment horizontal="center" shrinkToFit="0" vertical="center" wrapText="0"/>
    </xf>
    <xf borderId="80" fillId="9" fontId="37" numFmtId="0" xfId="0" applyAlignment="1" applyBorder="1" applyFont="1">
      <alignment horizontal="center" shrinkToFit="0" vertical="center" wrapText="0"/>
    </xf>
    <xf borderId="34" fillId="9" fontId="92" numFmtId="1" xfId="0" applyAlignment="1" applyBorder="1" applyFont="1" applyNumberFormat="1">
      <alignment horizontal="center" shrinkToFit="0" vertical="center" wrapText="0"/>
    </xf>
    <xf borderId="80" fillId="5" fontId="39" numFmtId="0" xfId="0" applyAlignment="1" applyBorder="1" applyFont="1">
      <alignment horizontal="left" shrinkToFit="0" vertical="center" wrapText="0"/>
    </xf>
    <xf borderId="80" fillId="5" fontId="41" numFmtId="0" xfId="0" applyAlignment="1" applyBorder="1" applyFont="1">
      <alignment horizontal="center" shrinkToFit="0" vertical="center" wrapText="0"/>
    </xf>
    <xf borderId="81" fillId="5" fontId="39" numFmtId="1" xfId="0" applyAlignment="1" applyBorder="1" applyFont="1" applyNumberFormat="1">
      <alignment horizontal="center" shrinkToFit="0" vertical="center" wrapText="0"/>
    </xf>
    <xf borderId="80" fillId="5" fontId="40" numFmtId="0" xfId="0" applyAlignment="1" applyBorder="1" applyFont="1">
      <alignment horizontal="left" shrinkToFit="0" vertical="center" wrapText="0"/>
    </xf>
    <xf borderId="80" fillId="5" fontId="37" numFmtId="0" xfId="0" applyAlignment="1" applyBorder="1" applyFont="1">
      <alignment horizontal="center" shrinkToFit="0" vertical="center" wrapText="0"/>
    </xf>
    <xf borderId="82" fillId="5" fontId="35" numFmtId="1" xfId="0" applyAlignment="1" applyBorder="1" applyFont="1" applyNumberFormat="1">
      <alignment horizontal="right" shrinkToFit="0" vertical="center" wrapText="0"/>
    </xf>
    <xf borderId="83" fillId="5" fontId="40" numFmtId="0" xfId="0" applyAlignment="1" applyBorder="1" applyFont="1">
      <alignment horizontal="center" shrinkToFit="0" vertical="center" wrapText="0"/>
    </xf>
    <xf borderId="84" fillId="5" fontId="35" numFmtId="1" xfId="0" applyAlignment="1" applyBorder="1" applyFont="1" applyNumberFormat="1">
      <alignment horizontal="left" shrinkToFit="0" vertical="center" wrapText="0"/>
    </xf>
    <xf borderId="85" fillId="5" fontId="40" numFmtId="1" xfId="0" applyAlignment="1" applyBorder="1" applyFont="1" applyNumberFormat="1">
      <alignment horizontal="center" shrinkToFit="0" vertical="center" wrapText="0"/>
    </xf>
    <xf borderId="81" fillId="5" fontId="40" numFmtId="1" xfId="0" applyAlignment="1" applyBorder="1" applyFont="1" applyNumberFormat="1">
      <alignment horizontal="center" shrinkToFit="0" vertical="center" wrapText="0"/>
    </xf>
    <xf borderId="45" fillId="5" fontId="40" numFmtId="0" xfId="0" applyAlignment="1" applyBorder="1" applyFont="1">
      <alignment horizontal="center" shrinkToFit="0" vertical="center" wrapText="0"/>
    </xf>
    <xf borderId="45" fillId="9" fontId="92" numFmtId="1" xfId="0" applyAlignment="1" applyBorder="1" applyFont="1" applyNumberFormat="1">
      <alignment horizontal="center" shrinkToFit="0" vertical="center" wrapText="0"/>
    </xf>
    <xf borderId="53" fillId="8" fontId="34" numFmtId="0" xfId="0" applyAlignment="1" applyBorder="1" applyFont="1">
      <alignment horizontal="center" shrinkToFit="0" vertical="center" wrapText="0"/>
    </xf>
    <xf borderId="86" fillId="5" fontId="39" numFmtId="0" xfId="0" applyAlignment="1" applyBorder="1" applyFont="1">
      <alignment horizontal="left" shrinkToFit="0" vertical="center" wrapText="0"/>
    </xf>
    <xf borderId="86" fillId="5" fontId="41" numFmtId="0" xfId="0" applyAlignment="1" applyBorder="1" applyFont="1">
      <alignment horizontal="center" shrinkToFit="0" vertical="center" wrapText="0"/>
    </xf>
    <xf borderId="61" fillId="5" fontId="34" numFmtId="1" xfId="0" applyAlignment="1" applyBorder="1" applyFont="1" applyNumberFormat="1">
      <alignment horizontal="right" shrinkToFit="0" vertical="center" wrapText="0"/>
    </xf>
    <xf borderId="87" fillId="5" fontId="34" numFmtId="1" xfId="0" applyAlignment="1" applyBorder="1" applyFont="1" applyNumberFormat="1">
      <alignment horizontal="left" shrinkToFit="0" vertical="center" wrapText="0"/>
    </xf>
    <xf borderId="88" fillId="5" fontId="39" numFmtId="1" xfId="0" applyAlignment="1" applyBorder="1" applyFont="1" applyNumberFormat="1">
      <alignment horizontal="center" shrinkToFit="0" vertical="center" wrapText="0"/>
    </xf>
    <xf borderId="86" fillId="5" fontId="40" numFmtId="0" xfId="0" applyAlignment="1" applyBorder="1" applyFont="1">
      <alignment horizontal="left" shrinkToFit="0" vertical="center" wrapText="0"/>
    </xf>
    <xf borderId="86" fillId="5" fontId="37" numFmtId="0" xfId="0" applyAlignment="1" applyBorder="1" applyFont="1">
      <alignment horizontal="center" shrinkToFit="0" vertical="center" wrapText="0"/>
    </xf>
    <xf borderId="61" fillId="5" fontId="35" numFmtId="1" xfId="0" applyAlignment="1" applyBorder="1" applyFont="1" applyNumberFormat="1">
      <alignment horizontal="right" shrinkToFit="0" vertical="center" wrapText="0"/>
    </xf>
    <xf borderId="56" fillId="5" fontId="40" numFmtId="0" xfId="0" applyAlignment="1" applyBorder="1" applyFont="1">
      <alignment horizontal="center" shrinkToFit="0" vertical="center" wrapText="0"/>
    </xf>
    <xf borderId="87" fillId="5" fontId="35" numFmtId="1" xfId="0" applyAlignment="1" applyBorder="1" applyFont="1" applyNumberFormat="1">
      <alignment horizontal="left" shrinkToFit="0" vertical="center" wrapText="0"/>
    </xf>
    <xf borderId="88" fillId="5" fontId="40" numFmtId="1" xfId="0" applyAlignment="1" applyBorder="1" applyFont="1" applyNumberFormat="1">
      <alignment horizontal="center" shrinkToFit="0" vertical="center" wrapText="0"/>
    </xf>
    <xf borderId="56" fillId="5" fontId="39" numFmtId="0" xfId="0" applyAlignment="1" applyBorder="1" applyFont="1">
      <alignment horizontal="center" shrinkToFit="0" vertical="center" wrapText="0"/>
    </xf>
    <xf borderId="0" fillId="0" fontId="97" numFmtId="0" xfId="0" applyAlignment="1" applyFont="1">
      <alignment shrinkToFit="0" wrapText="0"/>
    </xf>
    <xf borderId="0" fillId="0" fontId="42" numFmtId="0" xfId="0" applyAlignment="1" applyFont="1">
      <alignment shrinkToFit="0" wrapText="0"/>
    </xf>
    <xf borderId="89" fillId="0" fontId="26" numFmtId="0" xfId="0" applyAlignment="1" applyBorder="1" applyFont="1">
      <alignment shrinkToFit="0" wrapText="0"/>
    </xf>
    <xf borderId="0" fillId="0" fontId="44" numFmtId="0" xfId="0" applyAlignment="1" applyFont="1">
      <alignment shrinkToFit="0" wrapText="0"/>
    </xf>
    <xf borderId="90" fillId="0" fontId="26" numFmtId="0" xfId="0" applyAlignment="1" applyBorder="1" applyFont="1">
      <alignment shrinkToFit="0" wrapText="0"/>
    </xf>
    <xf borderId="0" fillId="0" fontId="98" numFmtId="0" xfId="0" applyAlignment="1" applyFont="1">
      <alignment shrinkToFit="0" wrapText="0"/>
    </xf>
    <xf borderId="69" fillId="8" fontId="54" numFmtId="0" xfId="0" applyAlignment="1" applyBorder="1" applyFont="1">
      <alignment horizontal="center" shrinkToFit="0" vertical="center" wrapText="0"/>
    </xf>
    <xf borderId="79" fillId="9" fontId="55" numFmtId="0" xfId="0" applyAlignment="1" applyBorder="1" applyFont="1">
      <alignment horizontal="left" shrinkToFit="0" vertical="center" wrapText="0"/>
    </xf>
    <xf borderId="71" fillId="9" fontId="56" numFmtId="0" xfId="0" applyAlignment="1" applyBorder="1" applyFont="1">
      <alignment horizontal="center" shrinkToFit="0" vertical="center" wrapText="0"/>
    </xf>
    <xf borderId="76" fillId="9" fontId="54" numFmtId="1" xfId="0" applyAlignment="1" applyBorder="1" applyFont="1" applyNumberFormat="1">
      <alignment horizontal="right" shrinkToFit="0" vertical="center" wrapText="0"/>
    </xf>
    <xf borderId="68" fillId="9" fontId="55" numFmtId="0" xfId="0" applyAlignment="1" applyBorder="1" applyFont="1">
      <alignment horizontal="center" shrinkToFit="0" vertical="center" wrapText="0"/>
    </xf>
    <xf borderId="77" fillId="9" fontId="54" numFmtId="1" xfId="0" applyAlignment="1" applyBorder="1" applyFont="1" applyNumberFormat="1">
      <alignment horizontal="left" shrinkToFit="0" vertical="center" wrapText="0"/>
    </xf>
    <xf borderId="78" fillId="9" fontId="55" numFmtId="1" xfId="0" applyAlignment="1" applyBorder="1" applyFont="1" applyNumberFormat="1">
      <alignment horizontal="center" shrinkToFit="0" vertical="center" wrapText="0"/>
    </xf>
    <xf borderId="71" fillId="9" fontId="55" numFmtId="0" xfId="0" applyAlignment="1" applyBorder="1" applyFont="1">
      <alignment horizontal="left" shrinkToFit="0" vertical="center" wrapText="0"/>
    </xf>
    <xf borderId="79" fillId="9" fontId="56" numFmtId="0" xfId="0" applyAlignment="1" applyBorder="1" applyFont="1">
      <alignment horizontal="center" shrinkToFit="0" vertical="center" wrapText="0"/>
    </xf>
    <xf borderId="0" fillId="0" fontId="99" numFmtId="0" xfId="0" applyAlignment="1" applyFont="1">
      <alignment shrinkToFit="0" wrapText="0"/>
    </xf>
    <xf borderId="91" fillId="9" fontId="100" numFmtId="0" xfId="0" applyAlignment="1" applyBorder="1" applyFont="1">
      <alignment horizontal="right" shrinkToFit="0" vertical="center" wrapText="0"/>
    </xf>
    <xf borderId="17" fillId="8" fontId="54" numFmtId="0" xfId="0" applyAlignment="1" applyBorder="1" applyFont="1">
      <alignment horizontal="center" shrinkToFit="0" vertical="center" wrapText="0"/>
    </xf>
    <xf borderId="92" fillId="9" fontId="55" numFmtId="0" xfId="0" applyAlignment="1" applyBorder="1" applyFont="1">
      <alignment horizontal="left" shrinkToFit="0" vertical="center" wrapText="0"/>
    </xf>
    <xf borderId="80" fillId="9" fontId="56" numFmtId="0" xfId="0" applyAlignment="1" applyBorder="1" applyFont="1">
      <alignment horizontal="center" shrinkToFit="0" vertical="center" wrapText="0"/>
    </xf>
    <xf borderId="81" fillId="9" fontId="55" numFmtId="1" xfId="0" applyAlignment="1" applyBorder="1" applyFont="1" applyNumberFormat="1">
      <alignment horizontal="center" shrinkToFit="0" vertical="center" wrapText="0"/>
    </xf>
    <xf borderId="80" fillId="9" fontId="55" numFmtId="0" xfId="0" applyAlignment="1" applyBorder="1" applyFont="1">
      <alignment horizontal="left" shrinkToFit="0" vertical="center" wrapText="0"/>
    </xf>
    <xf borderId="93" fillId="9" fontId="100" numFmtId="0" xfId="0" applyAlignment="1" applyBorder="1" applyFont="1">
      <alignment horizontal="right" shrinkToFit="0" vertical="center" wrapText="0"/>
    </xf>
    <xf borderId="80" fillId="5" fontId="92" numFmtId="0" xfId="0" applyAlignment="1" applyBorder="1" applyFont="1">
      <alignment horizontal="left" shrinkToFit="0" vertical="center" wrapText="0"/>
    </xf>
    <xf borderId="80" fillId="5" fontId="93" numFmtId="0" xfId="0" applyAlignment="1" applyBorder="1" applyFont="1">
      <alignment horizontal="center" shrinkToFit="0" vertical="center" wrapText="0"/>
    </xf>
    <xf borderId="37" fillId="5" fontId="94" numFmtId="1" xfId="0" applyAlignment="1" applyBorder="1" applyFont="1" applyNumberFormat="1">
      <alignment horizontal="right" shrinkToFit="0" vertical="center" wrapText="0"/>
    </xf>
    <xf borderId="34" fillId="5" fontId="92" numFmtId="1" xfId="0" applyAlignment="1" applyBorder="1" applyFont="1" applyNumberFormat="1">
      <alignment horizontal="center" shrinkToFit="0" vertical="center" wrapText="0"/>
    </xf>
    <xf borderId="38" fillId="5" fontId="94" numFmtId="1" xfId="0" applyAlignment="1" applyBorder="1" applyFont="1" applyNumberFormat="1">
      <alignment horizontal="left" shrinkToFit="0" vertical="center" wrapText="0"/>
    </xf>
    <xf borderId="81" fillId="5" fontId="92" numFmtId="1" xfId="0" applyAlignment="1" applyBorder="1" applyFont="1" applyNumberFormat="1">
      <alignment horizontal="center" shrinkToFit="0" vertical="center" wrapText="0"/>
    </xf>
    <xf borderId="92" fillId="5" fontId="55" numFmtId="0" xfId="0" applyAlignment="1" applyBorder="1" applyFont="1">
      <alignment horizontal="left" shrinkToFit="0" vertical="center" wrapText="0"/>
    </xf>
    <xf borderId="80" fillId="5" fontId="56" numFmtId="0" xfId="0" applyAlignment="1" applyBorder="1" applyFont="1">
      <alignment horizontal="center" shrinkToFit="0" vertical="center" wrapText="0"/>
    </xf>
    <xf borderId="81" fillId="5" fontId="55" numFmtId="1" xfId="0" applyAlignment="1" applyBorder="1" applyFont="1" applyNumberFormat="1">
      <alignment horizontal="center" shrinkToFit="0" vertical="center" wrapText="0"/>
    </xf>
    <xf borderId="80" fillId="5" fontId="55" numFmtId="0" xfId="0" applyAlignment="1" applyBorder="1" applyFont="1">
      <alignment horizontal="left" shrinkToFit="0" vertical="center" wrapText="0"/>
    </xf>
    <xf borderId="86" fillId="5" fontId="92" numFmtId="0" xfId="0" applyAlignment="1" applyBorder="1" applyFont="1">
      <alignment horizontal="left" shrinkToFit="0" vertical="center" wrapText="0"/>
    </xf>
    <xf borderId="86" fillId="5" fontId="93" numFmtId="0" xfId="0" applyAlignment="1" applyBorder="1" applyFont="1">
      <alignment horizontal="center" shrinkToFit="0" vertical="center" wrapText="0"/>
    </xf>
    <xf borderId="61" fillId="5" fontId="94" numFmtId="1" xfId="0" applyAlignment="1" applyBorder="1" applyFont="1" applyNumberFormat="1">
      <alignment horizontal="right" shrinkToFit="0" vertical="center" wrapText="0"/>
    </xf>
    <xf borderId="56" fillId="5" fontId="92" numFmtId="1" xfId="0" applyAlignment="1" applyBorder="1" applyFont="1" applyNumberFormat="1">
      <alignment horizontal="center" shrinkToFit="0" vertical="center" wrapText="0"/>
    </xf>
    <xf borderId="87" fillId="5" fontId="94" numFmtId="1" xfId="0" applyAlignment="1" applyBorder="1" applyFont="1" applyNumberFormat="1">
      <alignment horizontal="left" shrinkToFit="0" vertical="center" wrapText="0"/>
    </xf>
    <xf borderId="88" fillId="5" fontId="92" numFmtId="1" xfId="0" applyAlignment="1" applyBorder="1" applyFont="1" applyNumberFormat="1">
      <alignment horizontal="center" shrinkToFit="0" vertical="center" wrapText="0"/>
    </xf>
    <xf borderId="94" fillId="9" fontId="100" numFmtId="0" xfId="0" applyAlignment="1" applyBorder="1" applyFont="1">
      <alignment horizontal="right" shrinkToFit="0" vertical="center" wrapText="0"/>
    </xf>
    <xf borderId="50" fillId="6" fontId="101" numFmtId="0" xfId="0" applyAlignment="1" applyBorder="1" applyFont="1">
      <alignment horizontal="right" shrinkToFit="0" vertical="center" wrapText="0"/>
    </xf>
    <xf borderId="53" fillId="8" fontId="54" numFmtId="0" xfId="0" applyAlignment="1" applyBorder="1" applyFont="1">
      <alignment horizontal="center" shrinkToFit="0" vertical="center" wrapText="0"/>
    </xf>
    <xf borderId="86" fillId="5" fontId="55" numFmtId="0" xfId="0" applyAlignment="1" applyBorder="1" applyFont="1">
      <alignment horizontal="left" shrinkToFit="0" vertical="center" wrapText="0"/>
    </xf>
    <xf borderId="86" fillId="5" fontId="56" numFmtId="0" xfId="0" applyAlignment="1" applyBorder="1" applyFont="1">
      <alignment horizontal="center" shrinkToFit="0" vertical="center" wrapText="0"/>
    </xf>
    <xf borderId="61" fillId="5" fontId="54" numFmtId="1" xfId="0" applyAlignment="1" applyBorder="1" applyFont="1" applyNumberFormat="1">
      <alignment horizontal="right" shrinkToFit="0" vertical="center" wrapText="0"/>
    </xf>
    <xf borderId="56" fillId="5" fontId="55" numFmtId="0" xfId="0" applyAlignment="1" applyBorder="1" applyFont="1">
      <alignment horizontal="center" shrinkToFit="0" vertical="center" wrapText="0"/>
    </xf>
    <xf borderId="87" fillId="5" fontId="54" numFmtId="1" xfId="0" applyAlignment="1" applyBorder="1" applyFont="1" applyNumberFormat="1">
      <alignment horizontal="left" shrinkToFit="0" vertical="center" wrapText="0"/>
    </xf>
    <xf borderId="88" fillId="5" fontId="55" numFmtId="1" xfId="0" applyAlignment="1" applyBorder="1" applyFont="1" applyNumberFormat="1">
      <alignment horizontal="center" shrinkToFit="0" vertical="center" wrapText="0"/>
    </xf>
    <xf borderId="95" fillId="9" fontId="100" numFmtId="0" xfId="0" applyAlignment="1" applyBorder="1" applyFont="1">
      <alignment horizontal="right" shrinkToFit="0" vertical="center" wrapText="0"/>
    </xf>
    <xf borderId="0" fillId="0" fontId="57" numFmtId="0" xfId="0" applyAlignment="1" applyFont="1">
      <alignment shrinkToFit="0" wrapText="0"/>
    </xf>
    <xf borderId="90" fillId="0" fontId="44" numFmtId="0" xfId="0" applyAlignment="1" applyBorder="1" applyFont="1">
      <alignment shrinkToFit="0" wrapText="0"/>
    </xf>
    <xf borderId="96" fillId="6" fontId="101" numFmtId="0" xfId="0" applyAlignment="1" applyBorder="1" applyFont="1">
      <alignment horizontal="right" shrinkToFit="0" vertical="center" wrapText="0"/>
    </xf>
    <xf borderId="97" fillId="6" fontId="101" numFmtId="0" xfId="0" applyAlignment="1" applyBorder="1" applyFont="1">
      <alignment horizontal="right" shrinkToFit="0" vertical="center" wrapText="0"/>
    </xf>
    <xf borderId="98" fillId="0" fontId="26" numFmtId="0" xfId="0" applyAlignment="1" applyBorder="1" applyFont="1">
      <alignment shrinkToFit="0" wrapText="0"/>
    </xf>
    <xf borderId="98" fillId="0" fontId="102" numFmtId="0" xfId="0" applyAlignment="1" applyBorder="1" applyFont="1">
      <alignment shrinkToFit="0" wrapText="0"/>
    </xf>
    <xf borderId="98" fillId="0" fontId="2" numFmtId="0" xfId="0" applyBorder="1" applyFont="1"/>
    <xf borderId="69" fillId="8" fontId="61" numFmtId="0" xfId="0" applyAlignment="1" applyBorder="1" applyFont="1">
      <alignment horizontal="center" shrinkToFit="0" vertical="center" wrapText="0"/>
    </xf>
    <xf borderId="71" fillId="9" fontId="62" numFmtId="0" xfId="0" applyAlignment="1" applyBorder="1" applyFont="1">
      <alignment horizontal="left" shrinkToFit="0" vertical="center" wrapText="0"/>
    </xf>
    <xf borderId="79" fillId="9" fontId="63" numFmtId="0" xfId="0" applyAlignment="1" applyBorder="1" applyFont="1">
      <alignment horizontal="center" shrinkToFit="0" vertical="center" wrapText="0"/>
    </xf>
    <xf borderId="76" fillId="9" fontId="61" numFmtId="1" xfId="0" applyAlignment="1" applyBorder="1" applyFont="1" applyNumberFormat="1">
      <alignment horizontal="right" shrinkToFit="0" vertical="center" wrapText="0"/>
    </xf>
    <xf borderId="68" fillId="9" fontId="62" numFmtId="0" xfId="0" applyAlignment="1" applyBorder="1" applyFont="1">
      <alignment horizontal="center" shrinkToFit="0" vertical="center" wrapText="0"/>
    </xf>
    <xf borderId="77" fillId="9" fontId="61" numFmtId="1" xfId="0" applyAlignment="1" applyBorder="1" applyFont="1" applyNumberFormat="1">
      <alignment horizontal="left" shrinkToFit="0" vertical="center" wrapText="0"/>
    </xf>
    <xf borderId="78" fillId="9" fontId="62" numFmtId="1" xfId="0" applyAlignment="1" applyBorder="1" applyFont="1" applyNumberFormat="1">
      <alignment horizontal="center" shrinkToFit="0" vertical="center" wrapText="0"/>
    </xf>
    <xf borderId="17" fillId="8" fontId="61" numFmtId="0" xfId="0" applyAlignment="1" applyBorder="1" applyFont="1">
      <alignment horizontal="center" shrinkToFit="0" vertical="center" wrapText="0"/>
    </xf>
    <xf borderId="80" fillId="9" fontId="62" numFmtId="0" xfId="0" applyAlignment="1" applyBorder="1" applyFont="1">
      <alignment horizontal="left" shrinkToFit="0" vertical="center" wrapText="0"/>
    </xf>
    <xf borderId="80" fillId="9" fontId="63" numFmtId="0" xfId="0" applyAlignment="1" applyBorder="1" applyFont="1">
      <alignment horizontal="center" shrinkToFit="0" vertical="center" wrapText="0"/>
    </xf>
    <xf borderId="81" fillId="9" fontId="62" numFmtId="1" xfId="0" applyAlignment="1" applyBorder="1" applyFont="1" applyNumberFormat="1">
      <alignment horizontal="center" shrinkToFit="0" vertical="center" wrapText="0"/>
    </xf>
    <xf borderId="0" fillId="0" fontId="103" numFmtId="0" xfId="0" applyAlignment="1" applyFont="1">
      <alignment horizontal="left" shrinkToFit="0" vertical="center" wrapText="1"/>
    </xf>
    <xf borderId="80" fillId="5" fontId="62" numFmtId="0" xfId="0" applyAlignment="1" applyBorder="1" applyFont="1">
      <alignment horizontal="left" shrinkToFit="0" vertical="center" wrapText="0"/>
    </xf>
    <xf borderId="80" fillId="5" fontId="63" numFmtId="0" xfId="0" applyAlignment="1" applyBorder="1" applyFont="1">
      <alignment horizontal="center" shrinkToFit="0" vertical="center" wrapText="0"/>
    </xf>
    <xf borderId="81" fillId="5" fontId="62" numFmtId="1" xfId="0" applyAlignment="1" applyBorder="1" applyFont="1" applyNumberFormat="1">
      <alignment horizontal="center" shrinkToFit="0" vertical="center" wrapText="0"/>
    </xf>
    <xf borderId="99" fillId="9" fontId="100" numFmtId="0" xfId="0" applyAlignment="1" applyBorder="1" applyFont="1">
      <alignment horizontal="right" shrinkToFit="0" vertical="center" wrapText="0"/>
    </xf>
    <xf borderId="53" fillId="8" fontId="61" numFmtId="0" xfId="0" applyAlignment="1" applyBorder="1" applyFont="1">
      <alignment horizontal="center" shrinkToFit="0" vertical="center" wrapText="0"/>
    </xf>
    <xf borderId="86" fillId="5" fontId="62" numFmtId="0" xfId="0" applyAlignment="1" applyBorder="1" applyFont="1">
      <alignment horizontal="left" shrinkToFit="0" vertical="center" wrapText="0"/>
    </xf>
    <xf borderId="86" fillId="5" fontId="63" numFmtId="0" xfId="0" applyAlignment="1" applyBorder="1" applyFont="1">
      <alignment horizontal="center" shrinkToFit="0" vertical="center" wrapText="0"/>
    </xf>
    <xf borderId="61" fillId="5" fontId="61" numFmtId="1" xfId="0" applyAlignment="1" applyBorder="1" applyFont="1" applyNumberFormat="1">
      <alignment horizontal="right" shrinkToFit="0" vertical="center" wrapText="0"/>
    </xf>
    <xf borderId="56" fillId="5" fontId="62" numFmtId="0" xfId="0" applyAlignment="1" applyBorder="1" applyFont="1">
      <alignment horizontal="center" shrinkToFit="0" vertical="center" wrapText="0"/>
    </xf>
    <xf borderId="87" fillId="5" fontId="61" numFmtId="1" xfId="0" applyAlignment="1" applyBorder="1" applyFont="1" applyNumberFormat="1">
      <alignment horizontal="left" shrinkToFit="0" vertical="center" wrapText="0"/>
    </xf>
    <xf borderId="88" fillId="5" fontId="62" numFmtId="1" xfId="0" applyAlignment="1" applyBorder="1" applyFont="1" applyNumberFormat="1">
      <alignment horizontal="center" shrinkToFit="0" vertical="center" wrapText="0"/>
    </xf>
    <xf borderId="0" fillId="0" fontId="64" numFmtId="0" xfId="0" applyAlignment="1" applyFont="1">
      <alignment shrinkToFit="0" wrapText="0"/>
    </xf>
    <xf borderId="98" fillId="0" fontId="104" numFmtId="0" xfId="0" applyAlignment="1" applyBorder="1" applyFont="1">
      <alignment shrinkToFit="0" wrapText="0"/>
    </xf>
    <xf borderId="69" fillId="8" fontId="68" numFmtId="0" xfId="0" applyAlignment="1" applyBorder="1" applyFont="1">
      <alignment horizontal="center" shrinkToFit="0" vertical="center" wrapText="0"/>
    </xf>
    <xf borderId="71" fillId="9" fontId="69" numFmtId="0" xfId="0" applyAlignment="1" applyBorder="1" applyFont="1">
      <alignment horizontal="left" shrinkToFit="0" vertical="center" wrapText="0"/>
    </xf>
    <xf borderId="79" fillId="9" fontId="70" numFmtId="0" xfId="0" applyAlignment="1" applyBorder="1" applyFont="1">
      <alignment horizontal="center" shrinkToFit="0" vertical="center" wrapText="0"/>
    </xf>
    <xf borderId="76" fillId="9" fontId="68" numFmtId="1" xfId="0" applyAlignment="1" applyBorder="1" applyFont="1" applyNumberFormat="1">
      <alignment horizontal="right" shrinkToFit="0" vertical="center" wrapText="0"/>
    </xf>
    <xf borderId="68" fillId="9" fontId="69" numFmtId="0" xfId="0" applyAlignment="1" applyBorder="1" applyFont="1">
      <alignment horizontal="center" shrinkToFit="0" vertical="center" wrapText="0"/>
    </xf>
    <xf borderId="77" fillId="9" fontId="68" numFmtId="1" xfId="0" applyAlignment="1" applyBorder="1" applyFont="1" applyNumberFormat="1">
      <alignment horizontal="left" shrinkToFit="0" vertical="center" wrapText="0"/>
    </xf>
    <xf borderId="78" fillId="9" fontId="69" numFmtId="1" xfId="0" applyAlignment="1" applyBorder="1" applyFont="1" applyNumberFormat="1">
      <alignment horizontal="center" shrinkToFit="0" vertical="center" wrapText="0"/>
    </xf>
    <xf borderId="17" fillId="8" fontId="68" numFmtId="0" xfId="0" applyAlignment="1" applyBorder="1" applyFont="1">
      <alignment horizontal="center" shrinkToFit="0" vertical="center" wrapText="0"/>
    </xf>
    <xf borderId="80" fillId="9" fontId="69" numFmtId="0" xfId="0" applyAlignment="1" applyBorder="1" applyFont="1">
      <alignment horizontal="left" shrinkToFit="0" vertical="center" wrapText="0"/>
    </xf>
    <xf borderId="80" fillId="9" fontId="70" numFmtId="0" xfId="0" applyAlignment="1" applyBorder="1" applyFont="1">
      <alignment horizontal="center" shrinkToFit="0" vertical="center" wrapText="0"/>
    </xf>
    <xf borderId="81" fillId="9" fontId="69" numFmtId="1" xfId="0" applyAlignment="1" applyBorder="1" applyFont="1" applyNumberFormat="1">
      <alignment horizontal="center" shrinkToFit="0" vertical="center" wrapText="0"/>
    </xf>
    <xf borderId="80" fillId="5" fontId="69" numFmtId="0" xfId="0" applyAlignment="1" applyBorder="1" applyFont="1">
      <alignment horizontal="left" shrinkToFit="0" vertical="center" wrapText="0"/>
    </xf>
    <xf borderId="80" fillId="5" fontId="70" numFmtId="0" xfId="0" applyAlignment="1" applyBorder="1" applyFont="1">
      <alignment horizontal="center" shrinkToFit="0" vertical="center" wrapText="0"/>
    </xf>
    <xf borderId="81" fillId="5" fontId="69" numFmtId="1" xfId="0" applyAlignment="1" applyBorder="1" applyFont="1" applyNumberFormat="1">
      <alignment horizontal="center" shrinkToFit="0" vertical="center" wrapText="0"/>
    </xf>
    <xf borderId="53" fillId="8" fontId="68" numFmtId="0" xfId="0" applyAlignment="1" applyBorder="1" applyFont="1">
      <alignment horizontal="center" shrinkToFit="0" vertical="center" wrapText="0"/>
    </xf>
    <xf borderId="86" fillId="5" fontId="69" numFmtId="0" xfId="0" applyAlignment="1" applyBorder="1" applyFont="1">
      <alignment horizontal="left" shrinkToFit="0" vertical="center" wrapText="0"/>
    </xf>
    <xf borderId="86" fillId="5" fontId="70" numFmtId="0" xfId="0" applyAlignment="1" applyBorder="1" applyFont="1">
      <alignment horizontal="center" shrinkToFit="0" vertical="center" wrapText="0"/>
    </xf>
    <xf borderId="61" fillId="5" fontId="68" numFmtId="1" xfId="0" applyAlignment="1" applyBorder="1" applyFont="1" applyNumberFormat="1">
      <alignment horizontal="right" shrinkToFit="0" vertical="center" wrapText="0"/>
    </xf>
    <xf borderId="56" fillId="5" fontId="69" numFmtId="0" xfId="0" applyAlignment="1" applyBorder="1" applyFont="1">
      <alignment horizontal="center" shrinkToFit="0" vertical="center" wrapText="0"/>
    </xf>
    <xf borderId="87" fillId="5" fontId="68" numFmtId="1" xfId="0" applyAlignment="1" applyBorder="1" applyFont="1" applyNumberFormat="1">
      <alignment horizontal="left" shrinkToFit="0" vertical="center" wrapText="0"/>
    </xf>
    <xf borderId="88" fillId="5" fontId="69" numFmtId="1" xfId="0" applyAlignment="1" applyBorder="1" applyFont="1" applyNumberFormat="1">
      <alignment horizontal="center" shrinkToFit="0" vertical="center" wrapText="0"/>
    </xf>
    <xf borderId="0" fillId="0" fontId="71" numFmtId="0" xfId="0" applyAlignment="1" applyFont="1">
      <alignment shrinkToFit="0" wrapText="0"/>
    </xf>
    <xf borderId="0" fillId="0" fontId="68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4.0"/>
    <col customWidth="1" min="2" max="2" width="10.43"/>
    <col customWidth="1" min="3" max="3" width="3.14"/>
    <col customWidth="1" min="4" max="4" width="1.0"/>
    <col customWidth="1" min="5" max="6" width="3.14"/>
    <col customWidth="1" min="7" max="7" width="1.0"/>
    <col customWidth="1" min="8" max="9" width="3.14"/>
    <col customWidth="1" min="10" max="10" width="1.0"/>
    <col customWidth="1" min="11" max="12" width="3.14"/>
    <col customWidth="1" min="13" max="13" width="1.0"/>
    <col customWidth="1" min="14" max="15" width="3.14"/>
    <col customWidth="1" min="16" max="16" width="1.0"/>
    <col customWidth="1" min="17" max="17" width="3.14"/>
    <col customWidth="1" min="18" max="18" width="3.29"/>
    <col customWidth="1" min="19" max="19" width="1.0"/>
    <col customWidth="1" min="20" max="20" width="3.43"/>
    <col customWidth="1" min="21" max="21" width="3.14"/>
    <col customWidth="1" min="22" max="22" width="1.0"/>
    <col customWidth="1" min="23" max="24" width="3.14"/>
    <col customWidth="1" min="25" max="25" width="1.0"/>
    <col customWidth="1" min="26" max="27" width="3.14"/>
    <col customWidth="1" min="28" max="28" width="1.0"/>
    <col customWidth="1" min="29" max="30" width="3.14"/>
    <col customWidth="1" min="31" max="31" width="1.0"/>
    <col customWidth="1" min="32" max="33" width="3.14"/>
    <col customWidth="1" min="34" max="34" width="1.0"/>
    <col customWidth="1" min="35" max="36" width="3.14"/>
    <col customWidth="1" min="37" max="37" width="1.0"/>
    <col customWidth="1" min="38" max="39" width="3.14"/>
    <col customWidth="1" min="40" max="40" width="1.0"/>
    <col customWidth="1" min="41" max="42" width="3.14"/>
    <col customWidth="1" min="43" max="43" width="1.0"/>
    <col customWidth="1" min="44" max="45" width="3.14"/>
    <col customWidth="1" min="46" max="46" width="1.0"/>
    <col customWidth="1" min="47" max="48" width="3.14"/>
    <col customWidth="1" min="49" max="49" width="1.0"/>
    <col customWidth="1" min="50" max="50" width="3.86"/>
    <col customWidth="1" min="51" max="51" width="3.14"/>
    <col customWidth="1" min="52" max="52" width="1.0"/>
    <col customWidth="1" min="53" max="54" width="3.14"/>
    <col customWidth="1" min="55" max="55" width="1.0"/>
    <col customWidth="1" min="56" max="57" width="3.14"/>
    <col customWidth="1" min="58" max="58" width="1.0"/>
    <col customWidth="1" min="59" max="60" width="3.14"/>
    <col customWidth="1" min="61" max="61" width="1.0"/>
    <col customWidth="1" min="62" max="63" width="3.14"/>
    <col customWidth="1" min="64" max="64" width="1.0"/>
    <col customWidth="1" min="65" max="66" width="3.14"/>
    <col customWidth="1" min="67" max="67" width="1.0"/>
    <col customWidth="1" min="68" max="69" width="3.14"/>
    <col customWidth="1" min="70" max="70" width="1.0"/>
    <col customWidth="1" min="71" max="72" width="3.14"/>
    <col customWidth="1" min="73" max="73" width="1.0"/>
    <col customWidth="1" min="74" max="75" width="3.14"/>
    <col customWidth="1" min="76" max="76" width="1.0"/>
    <col customWidth="1" min="77" max="78" width="3.14"/>
    <col customWidth="1" min="79" max="79" width="1.0"/>
    <col customWidth="1" min="80" max="81" width="3.14"/>
    <col customWidth="1" min="82" max="82" width="1.0"/>
    <col customWidth="1" min="83" max="84" width="3.14"/>
    <col customWidth="1" min="85" max="85" width="1.0"/>
    <col customWidth="1" min="86" max="87" width="3.14"/>
    <col customWidth="1" min="88" max="88" width="1.0"/>
    <col customWidth="1" min="89" max="90" width="3.14"/>
    <col customWidth="1" min="91" max="91" width="1.0"/>
    <col customWidth="1" min="92" max="92" width="3.14"/>
    <col customWidth="1" min="93" max="93" width="5.71"/>
    <col customWidth="1" min="94" max="94" width="4.43"/>
    <col customWidth="1" min="95" max="95" width="1.0"/>
    <col customWidth="1" min="96" max="96" width="4.43"/>
    <col customWidth="1" min="97" max="97" width="6.71"/>
    <col customWidth="1" min="98" max="98" width="4.71"/>
    <col customWidth="1" min="99" max="99" width="1.0"/>
    <col customWidth="1" min="100" max="100" width="11.57"/>
    <col customWidth="1" min="101" max="101" width="4.14"/>
    <col customWidth="1" min="102" max="102" width="4.71"/>
    <col customWidth="1" min="103" max="103" width="12.0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4" t="s">
        <v>1</v>
      </c>
      <c r="CP1" s="5"/>
      <c r="CQ1" s="5"/>
      <c r="CR1" s="5"/>
      <c r="CS1" s="5"/>
      <c r="CT1" s="5"/>
      <c r="CU1" s="5"/>
      <c r="CV1" s="6"/>
      <c r="CW1" s="7" t="s">
        <v>2</v>
      </c>
      <c r="CY1" s="8" t="s">
        <v>3</v>
      </c>
    </row>
    <row r="2">
      <c r="A2" s="9"/>
      <c r="B2" s="10" t="s">
        <v>4</v>
      </c>
      <c r="C2" s="11">
        <v>1.0</v>
      </c>
      <c r="D2" s="12"/>
      <c r="E2" s="13"/>
      <c r="F2" s="14">
        <v>2.0</v>
      </c>
      <c r="G2" s="12"/>
      <c r="H2" s="13"/>
      <c r="I2" s="14">
        <v>3.0</v>
      </c>
      <c r="J2" s="12"/>
      <c r="K2" s="13"/>
      <c r="L2" s="14">
        <v>4.0</v>
      </c>
      <c r="M2" s="12"/>
      <c r="N2" s="13"/>
      <c r="O2" s="14">
        <v>5.0</v>
      </c>
      <c r="P2" s="12"/>
      <c r="Q2" s="13"/>
      <c r="R2" s="14">
        <v>6.0</v>
      </c>
      <c r="S2" s="12"/>
      <c r="T2" s="13"/>
      <c r="U2" s="14">
        <v>7.0</v>
      </c>
      <c r="V2" s="12"/>
      <c r="W2" s="13"/>
      <c r="X2" s="14">
        <v>8.0</v>
      </c>
      <c r="Y2" s="12"/>
      <c r="Z2" s="13"/>
      <c r="AA2" s="14">
        <v>9.0</v>
      </c>
      <c r="AB2" s="12"/>
      <c r="AC2" s="13"/>
      <c r="AD2" s="14">
        <v>10.0</v>
      </c>
      <c r="AE2" s="12"/>
      <c r="AF2" s="13"/>
      <c r="AG2" s="14">
        <v>11.0</v>
      </c>
      <c r="AH2" s="12"/>
      <c r="AI2" s="13"/>
      <c r="AJ2" s="14">
        <v>12.0</v>
      </c>
      <c r="AK2" s="12"/>
      <c r="AL2" s="13"/>
      <c r="AM2" s="14">
        <v>13.0</v>
      </c>
      <c r="AN2" s="12"/>
      <c r="AO2" s="13"/>
      <c r="AP2" s="14">
        <v>14.0</v>
      </c>
      <c r="AQ2" s="12"/>
      <c r="AR2" s="13"/>
      <c r="AS2" s="14">
        <v>15.0</v>
      </c>
      <c r="AT2" s="12"/>
      <c r="AU2" s="13"/>
      <c r="AV2" s="14">
        <v>16.0</v>
      </c>
      <c r="AW2" s="12"/>
      <c r="AX2" s="13"/>
      <c r="AY2" s="14">
        <v>17.0</v>
      </c>
      <c r="AZ2" s="12"/>
      <c r="BA2" s="13"/>
      <c r="BB2" s="14">
        <v>18.0</v>
      </c>
      <c r="BC2" s="12"/>
      <c r="BD2" s="13"/>
      <c r="BE2" s="14">
        <v>19.0</v>
      </c>
      <c r="BF2" s="12"/>
      <c r="BG2" s="13"/>
      <c r="BH2" s="14">
        <v>20.0</v>
      </c>
      <c r="BI2" s="12"/>
      <c r="BJ2" s="13"/>
      <c r="BK2" s="14">
        <v>21.0</v>
      </c>
      <c r="BL2" s="12"/>
      <c r="BM2" s="13"/>
      <c r="BN2" s="14">
        <v>22.0</v>
      </c>
      <c r="BO2" s="12"/>
      <c r="BP2" s="13"/>
      <c r="BQ2" s="14">
        <v>23.0</v>
      </c>
      <c r="BR2" s="12"/>
      <c r="BS2" s="13"/>
      <c r="BT2" s="14">
        <v>24.0</v>
      </c>
      <c r="BU2" s="12"/>
      <c r="BV2" s="13"/>
      <c r="BW2" s="14">
        <v>25.0</v>
      </c>
      <c r="BX2" s="12"/>
      <c r="BY2" s="13"/>
      <c r="BZ2" s="14">
        <v>26.0</v>
      </c>
      <c r="CA2" s="12"/>
      <c r="CB2" s="13"/>
      <c r="CC2" s="14">
        <v>27.0</v>
      </c>
      <c r="CD2" s="12"/>
      <c r="CE2" s="13"/>
      <c r="CF2" s="14">
        <v>28.0</v>
      </c>
      <c r="CG2" s="12"/>
      <c r="CH2" s="13"/>
      <c r="CI2" s="14">
        <v>29.0</v>
      </c>
      <c r="CJ2" s="12"/>
      <c r="CK2" s="13"/>
      <c r="CL2" s="14">
        <v>30.0</v>
      </c>
      <c r="CM2" s="12"/>
      <c r="CN2" s="13"/>
      <c r="CO2" s="15">
        <v>31.0</v>
      </c>
      <c r="CP2" s="14">
        <v>32.0</v>
      </c>
      <c r="CQ2" s="12"/>
      <c r="CR2" s="13"/>
      <c r="CS2" s="16">
        <v>33.0</v>
      </c>
      <c r="CT2" s="14">
        <v>34.0</v>
      </c>
      <c r="CU2" s="12"/>
      <c r="CV2" s="17"/>
      <c r="CW2" s="18">
        <v>35.0</v>
      </c>
      <c r="CX2" s="18">
        <v>36.0</v>
      </c>
    </row>
    <row r="3" ht="19.5" customHeight="1">
      <c r="A3" s="19"/>
      <c r="B3" s="20"/>
      <c r="C3" s="21" t="str">
        <f>B4</f>
        <v>Ondřej</v>
      </c>
      <c r="D3" s="22"/>
      <c r="E3" s="23"/>
      <c r="F3" s="21" t="str">
        <f>B5</f>
        <v>Tomáš</v>
      </c>
      <c r="G3" s="22"/>
      <c r="H3" s="23"/>
      <c r="I3" s="21" t="str">
        <f>B6</f>
        <v>Filip</v>
      </c>
      <c r="J3" s="22"/>
      <c r="K3" s="23"/>
      <c r="L3" s="21" t="str">
        <f>B7</f>
        <v>Romana</v>
      </c>
      <c r="M3" s="22"/>
      <c r="N3" s="23"/>
      <c r="O3" s="21" t="str">
        <f>B8</f>
        <v>Zdeněk</v>
      </c>
      <c r="P3" s="22"/>
      <c r="Q3" s="23"/>
      <c r="R3" s="21" t="str">
        <f>B9</f>
        <v>Tadeáš</v>
      </c>
      <c r="S3" s="22"/>
      <c r="T3" s="23"/>
      <c r="U3" s="21" t="str">
        <f>B10</f>
        <v>Lukáš</v>
      </c>
      <c r="V3" s="22"/>
      <c r="W3" s="23"/>
      <c r="X3" s="21" t="str">
        <f>B11</f>
        <v>Adrian</v>
      </c>
      <c r="Y3" s="22"/>
      <c r="Z3" s="23"/>
      <c r="AA3" s="21" t="str">
        <f>B12</f>
        <v>Zdeňka</v>
      </c>
      <c r="AB3" s="22"/>
      <c r="AC3" s="23"/>
      <c r="AD3" s="21" t="str">
        <f>B13</f>
        <v>Franta</v>
      </c>
      <c r="AE3" s="22"/>
      <c r="AF3" s="23"/>
      <c r="AG3" s="21" t="str">
        <f>B14</f>
        <v>Honza</v>
      </c>
      <c r="AH3" s="22"/>
      <c r="AI3" s="23"/>
      <c r="AJ3" s="21" t="str">
        <f>B15</f>
        <v>Lenka</v>
      </c>
      <c r="AK3" s="22"/>
      <c r="AL3" s="24"/>
      <c r="AM3" s="21" t="str">
        <f>B16</f>
        <v>Šéfík</v>
      </c>
      <c r="AN3" s="22"/>
      <c r="AO3" s="23"/>
      <c r="AP3" s="21" t="str">
        <f>B17</f>
        <v>Michal</v>
      </c>
      <c r="AQ3" s="22"/>
      <c r="AR3" s="23"/>
      <c r="AS3" s="21" t="s">
        <v>5</v>
      </c>
      <c r="AT3" s="22"/>
      <c r="AU3" s="23"/>
      <c r="AV3" s="25" t="str">
        <f>B19</f>
        <v>Franta II.</v>
      </c>
      <c r="AW3" s="22"/>
      <c r="AX3" s="23"/>
      <c r="AY3" s="25" t="str">
        <f>B20</f>
        <v>Martin</v>
      </c>
      <c r="AZ3" s="22"/>
      <c r="BA3" s="23"/>
      <c r="BB3" s="25" t="str">
        <f>B21</f>
        <v>Neel</v>
      </c>
      <c r="BC3" s="22"/>
      <c r="BD3" s="23"/>
      <c r="BE3" s="26" t="str">
        <f>B22</f>
        <v/>
      </c>
      <c r="BF3" s="22"/>
      <c r="BG3" s="23"/>
      <c r="BH3" s="27" t="str">
        <f>B23</f>
        <v/>
      </c>
      <c r="BI3" s="22"/>
      <c r="BJ3" s="23"/>
      <c r="BK3" s="26" t="str">
        <f>B24</f>
        <v/>
      </c>
      <c r="BL3" s="22"/>
      <c r="BM3" s="23"/>
      <c r="BN3" s="26" t="str">
        <f>B25</f>
        <v/>
      </c>
      <c r="BO3" s="22"/>
      <c r="BP3" s="23"/>
      <c r="BQ3" s="26" t="str">
        <f>B26</f>
        <v/>
      </c>
      <c r="BR3" s="22"/>
      <c r="BS3" s="23"/>
      <c r="BT3" s="27" t="str">
        <f>B27</f>
        <v/>
      </c>
      <c r="BU3" s="22"/>
      <c r="BV3" s="23"/>
      <c r="BW3" s="27" t="str">
        <f>B28</f>
        <v/>
      </c>
      <c r="BX3" s="22"/>
      <c r="BY3" s="23"/>
      <c r="BZ3" s="28" t="str">
        <f>B29</f>
        <v/>
      </c>
      <c r="CA3" s="22"/>
      <c r="CB3" s="23"/>
      <c r="CC3" s="28" t="str">
        <f>B30</f>
        <v/>
      </c>
      <c r="CD3" s="22"/>
      <c r="CE3" s="23"/>
      <c r="CF3" s="28" t="str">
        <f>B31</f>
        <v/>
      </c>
      <c r="CG3" s="22"/>
      <c r="CH3" s="23"/>
      <c r="CI3" s="28" t="str">
        <f>B32</f>
        <v/>
      </c>
      <c r="CJ3" s="22"/>
      <c r="CK3" s="23"/>
      <c r="CL3" s="28" t="str">
        <f>B33</f>
        <v/>
      </c>
      <c r="CM3" s="22"/>
      <c r="CN3" s="23"/>
      <c r="CO3" s="29" t="s">
        <v>6</v>
      </c>
      <c r="CP3" s="30" t="s">
        <v>7</v>
      </c>
      <c r="CQ3" s="22"/>
      <c r="CR3" s="31"/>
      <c r="CS3" s="32" t="s">
        <v>8</v>
      </c>
      <c r="CT3" s="33" t="s">
        <v>9</v>
      </c>
      <c r="CU3" s="34"/>
      <c r="CV3" s="35"/>
      <c r="CW3" s="18" t="s">
        <v>6</v>
      </c>
      <c r="CX3" s="36" t="s">
        <v>10</v>
      </c>
    </row>
    <row r="4" ht="19.5" customHeight="1">
      <c r="A4" s="37">
        <v>1.0</v>
      </c>
      <c r="B4" s="38" t="s">
        <v>11</v>
      </c>
      <c r="C4" s="39"/>
      <c r="D4" s="40"/>
      <c r="E4" s="41"/>
      <c r="F4" s="42">
        <f>E5</f>
        <v>5</v>
      </c>
      <c r="G4" s="43" t="s">
        <v>12</v>
      </c>
      <c r="H4" s="44">
        <f>C5</f>
        <v>25</v>
      </c>
      <c r="I4" s="42">
        <f>E6</f>
        <v>0</v>
      </c>
      <c r="J4" s="43" t="s">
        <v>12</v>
      </c>
      <c r="K4" s="44">
        <f>C6</f>
        <v>25</v>
      </c>
      <c r="L4" s="42">
        <f>E7</f>
        <v>25</v>
      </c>
      <c r="M4" s="43" t="s">
        <v>12</v>
      </c>
      <c r="N4" s="44">
        <f>C7</f>
        <v>14</v>
      </c>
      <c r="O4" s="42">
        <f>E8</f>
        <v>13</v>
      </c>
      <c r="P4" s="43" t="s">
        <v>12</v>
      </c>
      <c r="Q4" s="44">
        <f>C8</f>
        <v>19</v>
      </c>
      <c r="R4" s="42">
        <f>E9</f>
        <v>3</v>
      </c>
      <c r="S4" s="43" t="s">
        <v>12</v>
      </c>
      <c r="T4" s="44">
        <f>C9</f>
        <v>24</v>
      </c>
      <c r="U4" s="42">
        <f>E10</f>
        <v>25</v>
      </c>
      <c r="V4" s="43" t="s">
        <v>12</v>
      </c>
      <c r="W4" s="44">
        <f>C10</f>
        <v>2</v>
      </c>
      <c r="X4" s="42">
        <f>E11</f>
        <v>25</v>
      </c>
      <c r="Y4" s="43" t="s">
        <v>12</v>
      </c>
      <c r="Z4" s="44">
        <f>C11</f>
        <v>6</v>
      </c>
      <c r="AA4" s="42">
        <f>E12</f>
        <v>25</v>
      </c>
      <c r="AB4" s="43" t="s">
        <v>12</v>
      </c>
      <c r="AC4" s="44">
        <f>C12</f>
        <v>0</v>
      </c>
      <c r="AD4" s="42">
        <f>E13</f>
        <v>25</v>
      </c>
      <c r="AE4" s="43" t="s">
        <v>12</v>
      </c>
      <c r="AF4" s="44">
        <f>C13</f>
        <v>7</v>
      </c>
      <c r="AG4" s="42">
        <f>E14</f>
        <v>6</v>
      </c>
      <c r="AH4" s="43" t="s">
        <v>12</v>
      </c>
      <c r="AI4" s="44">
        <f>C14</f>
        <v>25</v>
      </c>
      <c r="AJ4" s="42">
        <f>E15</f>
        <v>25</v>
      </c>
      <c r="AK4" s="43" t="s">
        <v>12</v>
      </c>
      <c r="AL4" s="45">
        <f>C15</f>
        <v>0</v>
      </c>
      <c r="AM4" s="42">
        <f>E16</f>
        <v>25</v>
      </c>
      <c r="AN4" s="43" t="s">
        <v>12</v>
      </c>
      <c r="AO4" s="44">
        <f>C16</f>
        <v>6</v>
      </c>
      <c r="AP4" s="42">
        <f>E17</f>
        <v>25</v>
      </c>
      <c r="AQ4" s="43" t="s">
        <v>12</v>
      </c>
      <c r="AR4" s="44">
        <f>C17</f>
        <v>0</v>
      </c>
      <c r="AS4" s="46">
        <f>E18</f>
        <v>25</v>
      </c>
      <c r="AT4" s="43" t="s">
        <v>12</v>
      </c>
      <c r="AU4" s="45">
        <f>C18</f>
        <v>0</v>
      </c>
      <c r="AV4" s="47" t="str">
        <f>E19</f>
        <v/>
      </c>
      <c r="AW4" s="48" t="s">
        <v>12</v>
      </c>
      <c r="AX4" s="49" t="str">
        <f>C19</f>
        <v/>
      </c>
      <c r="AY4" s="50" t="str">
        <f>E20</f>
        <v/>
      </c>
      <c r="AZ4" s="48" t="s">
        <v>12</v>
      </c>
      <c r="BA4" s="49" t="str">
        <f>C20</f>
        <v/>
      </c>
      <c r="BB4" s="50" t="str">
        <f>E21</f>
        <v/>
      </c>
      <c r="BC4" s="48" t="s">
        <v>12</v>
      </c>
      <c r="BD4" s="49" t="str">
        <f>C21</f>
        <v/>
      </c>
      <c r="BE4" s="51" t="str">
        <f>E22</f>
        <v/>
      </c>
      <c r="BF4" s="52" t="s">
        <v>12</v>
      </c>
      <c r="BG4" s="53" t="str">
        <f>C22</f>
        <v/>
      </c>
      <c r="BH4" s="51" t="str">
        <f>E23</f>
        <v/>
      </c>
      <c r="BI4" s="52" t="s">
        <v>12</v>
      </c>
      <c r="BJ4" s="54" t="str">
        <f>C23</f>
        <v/>
      </c>
      <c r="BK4" s="55" t="str">
        <f>E24</f>
        <v/>
      </c>
      <c r="BL4" s="52" t="s">
        <v>12</v>
      </c>
      <c r="BM4" s="53" t="str">
        <f>C24</f>
        <v/>
      </c>
      <c r="BN4" s="55" t="str">
        <f>E25</f>
        <v/>
      </c>
      <c r="BO4" s="52" t="s">
        <v>12</v>
      </c>
      <c r="BP4" s="53" t="str">
        <f>C25</f>
        <v/>
      </c>
      <c r="BQ4" s="51" t="str">
        <f>E26</f>
        <v/>
      </c>
      <c r="BR4" s="52" t="s">
        <v>12</v>
      </c>
      <c r="BS4" s="53" t="str">
        <f>C26</f>
        <v/>
      </c>
      <c r="BT4" s="51" t="str">
        <f>E27</f>
        <v/>
      </c>
      <c r="BU4" s="52" t="s">
        <v>12</v>
      </c>
      <c r="BV4" s="53" t="str">
        <f>C27</f>
        <v/>
      </c>
      <c r="BW4" s="51" t="str">
        <f>E28</f>
        <v/>
      </c>
      <c r="BX4" s="52" t="s">
        <v>12</v>
      </c>
      <c r="BY4" s="53" t="str">
        <f>C28</f>
        <v/>
      </c>
      <c r="BZ4" s="56" t="str">
        <f>E29</f>
        <v/>
      </c>
      <c r="CA4" s="57" t="s">
        <v>12</v>
      </c>
      <c r="CB4" s="58" t="str">
        <f>C29</f>
        <v/>
      </c>
      <c r="CC4" s="56" t="str">
        <f>E30</f>
        <v/>
      </c>
      <c r="CD4" s="57" t="s">
        <v>12</v>
      </c>
      <c r="CE4" s="58" t="str">
        <f>C30</f>
        <v/>
      </c>
      <c r="CF4" s="56" t="str">
        <f>E31</f>
        <v/>
      </c>
      <c r="CG4" s="57" t="s">
        <v>12</v>
      </c>
      <c r="CH4" s="58" t="str">
        <f>C31</f>
        <v/>
      </c>
      <c r="CI4" s="56" t="str">
        <f>E32</f>
        <v/>
      </c>
      <c r="CJ4" s="57" t="s">
        <v>12</v>
      </c>
      <c r="CK4" s="58" t="str">
        <f>C32</f>
        <v/>
      </c>
      <c r="CL4" s="59" t="str">
        <f>E33</f>
        <v/>
      </c>
      <c r="CM4" s="57" t="s">
        <v>12</v>
      </c>
      <c r="CN4" s="60" t="str">
        <f>C33</f>
        <v/>
      </c>
      <c r="CO4" s="61">
        <f t="shared" ref="CO4:CO21" si="1">CW4+IF(BE4&gt;BG4,2,"0")+IF(BE4=BG4,1)*IF(BE4+BG4=0,0,1)+IF(BH4&gt;BJ4,2,"0")+IF(BH4=BJ4,1)*IF(BH4+BJ4=0,0,1)+IF(BK4&gt;BM4,2,"0")+IF(BK4=BM4,1)*IF(BK4+BM4=0,0,1)+IF(BN4&gt;BP4,2,"0")+IF(BN4=BP4,1)*IF(BN4+BP4=0,0,1)+IF(BQ4&gt;BS4,2,"0")+IF(BQ4=BS4,1)*IF(BQ4+BS4=0,0,1)+IF(BT4&gt;BV4,2,"0")+IF(BT4=BV4,1)*IF(BT4+BV4=0,0,1)+IF(BW4&gt;BY4,2,"0")+IF(BW4=BY4,1)*IF(BW4+BY4=0,0,1)+IF(BZ4&gt;CB4,2,"0")+IF(BZ4=CB4,1)*IF(BZ4+CB4=0,0,1)+IF(CC4&gt;CE4,2,"0")+IF(CC4=CE4,1)*IF(CC4+CE4=0,0,1)+IF(CF4&gt;CH4,2,"0")+IF(CF4=CH4,1)*IF(CF4+CH4=0,0,1)+IF(CI4&gt;CK4,2,"0")+IF(CI4=CK4,1)*IF(CI4+CK4=0,0,1)+IF(CL4&gt;CN4,2,"0")+IF(CL4=CN4,1)*IF(CL4+CN4=0,0,1)</f>
        <v>18</v>
      </c>
      <c r="CP4" s="62">
        <f>SUM(F4,I4,L4,O4,R4,U4,X4,AA4,AD4,AG4,AJ4,AM4,AP4,CL4,AS4,AV4,AY4,BB4,BE4,BH4,BK4,BN4,BQ4,BT4,BW4,BZ4,CC4,CF4,CI4)</f>
        <v>252</v>
      </c>
      <c r="CQ4" s="63" t="s">
        <v>12</v>
      </c>
      <c r="CR4" s="64">
        <f>SUM(H4,K4,N4,Q4,T4,W4,Z4,AC4,AF4,AI4,AL4,AO4,AR4,CN4,AU4,AX4,BA4,BD4,BG4,BJ4,BM4,BP4,BS4,BV4,BY4,CB4,CE4,CH4,CK4)</f>
        <v>153</v>
      </c>
      <c r="CS4" s="65">
        <f t="shared" ref="CS4:CS33" si="2">CP4-CR4</f>
        <v>99</v>
      </c>
      <c r="CT4" s="66">
        <f>IF('poznámky'!C1=1,'poznámky'!A19)+IF('poznámky'!C2=1,'poznámky'!A20)+IF('poznámky'!C3=1,'poznámky'!A21)+IF('poznámky'!C4=1,'poznámky'!A22)+IF('poznámky'!C5=1,'poznámky'!A23)+IF('poznámky'!C6=1,'poznámky'!A24)+IF('poznámky'!C7=1,'poznámky'!A25)+IF('poznámky'!C8=1,'poznámky'!A26)+IF('poznámky'!C9=1,'poznámky'!A27)+IF('poznámky'!C10=1,'poznámky'!A28)+IF('poznámky'!C11=1,'poznámky'!A29)+IF('poznámky'!C12=1,'poznámky'!A30)+IF('poznámky'!C13=1,'poznámky'!A31)+IF('poznámky'!C14=1,'poznámky'!A32)+IF('poznámky'!C15=1,'poznámky'!A33)+IF('poznámky'!C16=1,'poznámky'!A34)+IF('poznámky'!C17=1,'poznámky'!A35)+IF('poznámky'!C18=1,'poznámky'!A36)+IF('poznámky'!C19=1,'poznámky'!A37)+IF('poznámky'!C20=1,'poznámky'!A38)+IF('poznámky'!C21=1,'poznámky'!A39)+IF('poznámky'!C22=1,'poznámky'!A40)+IF('poznámky'!C23=1,'poznámky'!A41)+IF('poznámky'!C24=1,'poznámky'!A42)+IF('poznámky'!C25=1,'poznámky'!A43)+IF('poznámky'!C26=1,'poznámky'!A44)+IF('poznámky'!C27=1,'poznámky'!A45)+IF('poznámky'!C28=1,'poznámky'!A46)+IF('poznámky'!C29=1,'poznámky'!A47)+IF('poznámky'!C30=1,'poznámky'!A48)</f>
        <v>7</v>
      </c>
      <c r="CU4" s="67" t="s">
        <v>13</v>
      </c>
      <c r="CV4" s="68" t="str">
        <f t="shared" ref="CV4:CV33" si="3">B4</f>
        <v>Ondřej</v>
      </c>
      <c r="CW4" s="18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+IF(AV4&gt;AX4,2,"0")+IF(AV4=AX4,1)*IF(AV4+AX4=0,0,1)+IF(AY4&gt;BA4,2,"0")+IF(AY4=BA4,1)*IF(AY4+BA4=0,0,1)+IF(BB4&gt;BD4,2,"0")+IF(BB4=BD4,1)*IF(BB4+BD4=0,0,1)</f>
        <v>18</v>
      </c>
    </row>
    <row r="5" ht="19.5" customHeight="1">
      <c r="A5" s="37">
        <v>2.0</v>
      </c>
      <c r="B5" s="38" t="s">
        <v>14</v>
      </c>
      <c r="C5" s="42">
        <v>25.0</v>
      </c>
      <c r="D5" s="43" t="s">
        <v>12</v>
      </c>
      <c r="E5" s="44">
        <v>5.0</v>
      </c>
      <c r="F5" s="39"/>
      <c r="G5" s="40"/>
      <c r="H5" s="41"/>
      <c r="I5" s="42">
        <f>H6</f>
        <v>25</v>
      </c>
      <c r="J5" s="43" t="s">
        <v>12</v>
      </c>
      <c r="K5" s="44">
        <f>F6</f>
        <v>13</v>
      </c>
      <c r="L5" s="42">
        <f>H7</f>
        <v>10</v>
      </c>
      <c r="M5" s="43" t="s">
        <v>12</v>
      </c>
      <c r="N5" s="44">
        <f>F7</f>
        <v>18</v>
      </c>
      <c r="O5" s="42">
        <f>H8</f>
        <v>14</v>
      </c>
      <c r="P5" s="43" t="s">
        <v>12</v>
      </c>
      <c r="Q5" s="44">
        <f>F8</f>
        <v>25</v>
      </c>
      <c r="R5" s="42">
        <f>H9</f>
        <v>19</v>
      </c>
      <c r="S5" s="43" t="s">
        <v>12</v>
      </c>
      <c r="T5" s="44">
        <f>F9</f>
        <v>18</v>
      </c>
      <c r="U5" s="42">
        <f>H10</f>
        <v>25</v>
      </c>
      <c r="V5" s="43" t="s">
        <v>12</v>
      </c>
      <c r="W5" s="44">
        <f>F10</f>
        <v>1</v>
      </c>
      <c r="X5" s="42">
        <f>H11</f>
        <v>25</v>
      </c>
      <c r="Y5" s="43" t="s">
        <v>12</v>
      </c>
      <c r="Z5" s="44">
        <f>F11</f>
        <v>0</v>
      </c>
      <c r="AA5" s="42">
        <f>H12</f>
        <v>25</v>
      </c>
      <c r="AB5" s="43" t="s">
        <v>12</v>
      </c>
      <c r="AC5" s="44">
        <f>F12</f>
        <v>0</v>
      </c>
      <c r="AD5" s="42">
        <f>H13</f>
        <v>25</v>
      </c>
      <c r="AE5" s="43" t="s">
        <v>12</v>
      </c>
      <c r="AF5" s="44">
        <f>F13</f>
        <v>10</v>
      </c>
      <c r="AG5" s="42">
        <f>H14</f>
        <v>10</v>
      </c>
      <c r="AH5" s="43" t="s">
        <v>12</v>
      </c>
      <c r="AI5" s="44">
        <f>F14</f>
        <v>15</v>
      </c>
      <c r="AJ5" s="42">
        <f>H15</f>
        <v>25</v>
      </c>
      <c r="AK5" s="43" t="s">
        <v>12</v>
      </c>
      <c r="AL5" s="45">
        <f>F15</f>
        <v>9</v>
      </c>
      <c r="AM5" s="42">
        <f>H16</f>
        <v>25</v>
      </c>
      <c r="AN5" s="43" t="s">
        <v>12</v>
      </c>
      <c r="AO5" s="44">
        <f>F16</f>
        <v>4</v>
      </c>
      <c r="AP5" s="42">
        <f>H17</f>
        <v>25</v>
      </c>
      <c r="AQ5" s="43" t="s">
        <v>12</v>
      </c>
      <c r="AR5" s="44">
        <f>F17</f>
        <v>1</v>
      </c>
      <c r="AS5" s="46">
        <f>H18</f>
        <v>25</v>
      </c>
      <c r="AT5" s="43" t="s">
        <v>12</v>
      </c>
      <c r="AU5" s="45">
        <f>F18</f>
        <v>0</v>
      </c>
      <c r="AV5" s="47" t="str">
        <f>H19</f>
        <v/>
      </c>
      <c r="AW5" s="48" t="s">
        <v>12</v>
      </c>
      <c r="AX5" s="49" t="str">
        <f>F19</f>
        <v/>
      </c>
      <c r="AY5" s="50" t="str">
        <f>H20</f>
        <v/>
      </c>
      <c r="AZ5" s="48" t="s">
        <v>12</v>
      </c>
      <c r="BA5" s="49" t="str">
        <f>F20</f>
        <v/>
      </c>
      <c r="BB5" s="50" t="str">
        <f>H21</f>
        <v/>
      </c>
      <c r="BC5" s="48" t="s">
        <v>12</v>
      </c>
      <c r="BD5" s="49" t="str">
        <f>F21</f>
        <v/>
      </c>
      <c r="BE5" s="51" t="str">
        <f>H22</f>
        <v/>
      </c>
      <c r="BF5" s="52" t="s">
        <v>12</v>
      </c>
      <c r="BG5" s="53" t="str">
        <f>F22</f>
        <v/>
      </c>
      <c r="BH5" s="51" t="str">
        <f>H23</f>
        <v/>
      </c>
      <c r="BI5" s="52" t="s">
        <v>12</v>
      </c>
      <c r="BJ5" s="53" t="str">
        <f>F23</f>
        <v/>
      </c>
      <c r="BK5" s="55" t="str">
        <f>H24</f>
        <v/>
      </c>
      <c r="BL5" s="52" t="s">
        <v>12</v>
      </c>
      <c r="BM5" s="54" t="str">
        <f>F24</f>
        <v/>
      </c>
      <c r="BN5" s="55" t="str">
        <f>H25</f>
        <v/>
      </c>
      <c r="BO5" s="52" t="s">
        <v>12</v>
      </c>
      <c r="BP5" s="53" t="str">
        <f>F25</f>
        <v/>
      </c>
      <c r="BQ5" s="55" t="str">
        <f>H26</f>
        <v/>
      </c>
      <c r="BR5" s="52" t="s">
        <v>12</v>
      </c>
      <c r="BS5" s="53" t="str">
        <f>F26</f>
        <v/>
      </c>
      <c r="BT5" s="51" t="str">
        <f>H27</f>
        <v/>
      </c>
      <c r="BU5" s="52" t="s">
        <v>12</v>
      </c>
      <c r="BV5" s="53" t="str">
        <f>F27</f>
        <v/>
      </c>
      <c r="BW5" s="51" t="str">
        <f>H28</f>
        <v/>
      </c>
      <c r="BX5" s="52" t="s">
        <v>12</v>
      </c>
      <c r="BY5" s="53" t="str">
        <f>F28</f>
        <v/>
      </c>
      <c r="BZ5" s="56" t="str">
        <f>H29</f>
        <v/>
      </c>
      <c r="CA5" s="57" t="s">
        <v>12</v>
      </c>
      <c r="CB5" s="58" t="str">
        <f>F29</f>
        <v/>
      </c>
      <c r="CC5" s="56" t="str">
        <f>H30</f>
        <v/>
      </c>
      <c r="CD5" s="57" t="s">
        <v>12</v>
      </c>
      <c r="CE5" s="58" t="str">
        <f>F30</f>
        <v/>
      </c>
      <c r="CF5" s="56" t="str">
        <f>H31</f>
        <v/>
      </c>
      <c r="CG5" s="57" t="s">
        <v>12</v>
      </c>
      <c r="CH5" s="58" t="str">
        <f>F31</f>
        <v/>
      </c>
      <c r="CI5" s="56" t="str">
        <f>H32</f>
        <v/>
      </c>
      <c r="CJ5" s="57" t="s">
        <v>12</v>
      </c>
      <c r="CK5" s="58" t="str">
        <f>F32</f>
        <v/>
      </c>
      <c r="CL5" s="56" t="str">
        <f>H33</f>
        <v/>
      </c>
      <c r="CM5" s="57" t="s">
        <v>12</v>
      </c>
      <c r="CN5" s="58" t="str">
        <f>F33</f>
        <v/>
      </c>
      <c r="CO5" s="61">
        <f t="shared" si="1"/>
        <v>22</v>
      </c>
      <c r="CP5" s="62">
        <f>SUM(C5,I5,L5,O5,R5,U5,X5,AA5,AD5,AG5,AJ5,AM5,AP5,CL5,AS5,AV5,AY5,BB5,BE5,BH5,BK5,BN5,BQ5,BT5,BW5,BZ5,CC5,CF5,CI5)</f>
        <v>303</v>
      </c>
      <c r="CQ5" s="63" t="s">
        <v>12</v>
      </c>
      <c r="CR5" s="64">
        <f>SUM(E5,K5,N5,Q5,T5,W5,Z5,AC5,AF5,AI5,AL5,AO5,AR5,CN5,AU5,AX5,BA5,BD5,BG5,BJ5,BM5,BP5,BS5,BV5,BY5,CB5,CE5,CH5,CK5)</f>
        <v>119</v>
      </c>
      <c r="CS5" s="65">
        <f t="shared" si="2"/>
        <v>184</v>
      </c>
      <c r="CT5" s="66">
        <f>IF('poznámky'!C1=2,'poznámky'!A19)+IF('poznámky'!C2=2,'poznámky'!A20)+IF('poznámky'!C3=2,'poznámky'!A21)+IF('poznámky'!C4=2,'poznámky'!A22)+IF('poznámky'!C5=2,'poznámky'!A23)+IF('poznámky'!C6=2,'poznámky'!A24)+IF('poznámky'!C7=2,'poznámky'!A25)+IF('poznámky'!C8=2,'poznámky'!A26)+IF('poznámky'!C9=2,'poznámky'!A27)+IF('poznámky'!C10=2,'poznámky'!A28)+IF('poznámky'!C11=2,'poznámky'!A29)+IF('poznámky'!C12=2,'poznámky'!A30)+IF('poznámky'!C13=2,'poznámky'!A31)+IF('poznámky'!C14=2,'poznámky'!A32)+IF('poznámky'!C15=2,'poznámky'!A33)+IF('poznámky'!C16=2,'poznámky'!A34)+IF('poznámky'!C17=2,'poznámky'!A35)+IF('poznámky'!C18=2,'poznámky'!A36)+IF('poznámky'!C19=2,'poznámky'!A37)+IF('poznámky'!C20=2,'poznámky'!A38)+IF('poznámky'!C21=2,'poznámky'!A39)+IF('poznámky'!C22=2,'poznámky'!A40)+IF('poznámky'!C23=2,'poznámky'!A41)+IF('poznámky'!C24=2,'poznámky'!A42)+IF('poznámky'!C25=2,'poznámky'!A43)+IF('poznámky'!C26=2,'poznámky'!A44)+IF('poznámky'!C27=2,'poznámky'!A45)+IF('poznámky'!C28=2,'poznámky'!A46)+IF('poznámky'!C29=2,'poznámky'!A47)+IF('poznámky'!C30=2,'poznámky'!A48)</f>
        <v>4</v>
      </c>
      <c r="CU5" s="67" t="s">
        <v>13</v>
      </c>
      <c r="CV5" s="68" t="str">
        <f t="shared" si="3"/>
        <v>Tomáš</v>
      </c>
      <c r="CW5" s="69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+IF(AV5&gt;AX5,2,"0")+IF(AV5=AX5,1)*IF(AV5+AX5=0,0,1)+IF(AY5&gt;BA5,2,"0")+IF(AY5=BA5,1)*IF(AY5+BA5=0,0,1)+IF(BB5&gt;BD5,2,"0")+IF(BB5=BD5,1)*IF(BB5+BD5=0,0,1)</f>
        <v>22</v>
      </c>
    </row>
    <row r="6" ht="19.5" customHeight="1">
      <c r="A6" s="37">
        <v>3.0</v>
      </c>
      <c r="B6" s="38" t="s">
        <v>15</v>
      </c>
      <c r="C6" s="42">
        <v>25.0</v>
      </c>
      <c r="D6" s="43" t="s">
        <v>12</v>
      </c>
      <c r="E6" s="44">
        <v>0.0</v>
      </c>
      <c r="F6" s="42">
        <v>13.0</v>
      </c>
      <c r="G6" s="43" t="s">
        <v>12</v>
      </c>
      <c r="H6" s="44">
        <v>25.0</v>
      </c>
      <c r="I6" s="39"/>
      <c r="J6" s="40"/>
      <c r="K6" s="41"/>
      <c r="L6" s="42">
        <f>K7</f>
        <v>13</v>
      </c>
      <c r="M6" s="43" t="s">
        <v>12</v>
      </c>
      <c r="N6" s="44">
        <f>I7</f>
        <v>16</v>
      </c>
      <c r="O6" s="42">
        <f>K8</f>
        <v>7</v>
      </c>
      <c r="P6" s="43" t="s">
        <v>12</v>
      </c>
      <c r="Q6" s="44">
        <f>I8</f>
        <v>22</v>
      </c>
      <c r="R6" s="42">
        <f>K9</f>
        <v>22</v>
      </c>
      <c r="S6" s="43" t="s">
        <v>12</v>
      </c>
      <c r="T6" s="44">
        <f>I9</f>
        <v>8</v>
      </c>
      <c r="U6" s="42">
        <f>K10</f>
        <v>25</v>
      </c>
      <c r="V6" s="43" t="s">
        <v>12</v>
      </c>
      <c r="W6" s="44">
        <f>I10</f>
        <v>1</v>
      </c>
      <c r="X6" s="42">
        <f>K11</f>
        <v>25</v>
      </c>
      <c r="Y6" s="43" t="s">
        <v>12</v>
      </c>
      <c r="Z6" s="44">
        <f>I11</f>
        <v>6</v>
      </c>
      <c r="AA6" s="42">
        <f>K12</f>
        <v>25</v>
      </c>
      <c r="AB6" s="43" t="s">
        <v>12</v>
      </c>
      <c r="AC6" s="44">
        <f>I12</f>
        <v>0</v>
      </c>
      <c r="AD6" s="42">
        <f>K13</f>
        <v>25</v>
      </c>
      <c r="AE6" s="43" t="s">
        <v>12</v>
      </c>
      <c r="AF6" s="44">
        <f>I13</f>
        <v>11</v>
      </c>
      <c r="AG6" s="42">
        <f>K14</f>
        <v>10</v>
      </c>
      <c r="AH6" s="43" t="s">
        <v>12</v>
      </c>
      <c r="AI6" s="44">
        <f>I14</f>
        <v>13</v>
      </c>
      <c r="AJ6" s="42">
        <f>K15</f>
        <v>25</v>
      </c>
      <c r="AK6" s="43" t="s">
        <v>12</v>
      </c>
      <c r="AL6" s="45">
        <f>I15</f>
        <v>0</v>
      </c>
      <c r="AM6" s="42">
        <f>K16</f>
        <v>25</v>
      </c>
      <c r="AN6" s="43" t="s">
        <v>12</v>
      </c>
      <c r="AO6" s="44">
        <f>I16</f>
        <v>0</v>
      </c>
      <c r="AP6" s="42">
        <f>K17</f>
        <v>25</v>
      </c>
      <c r="AQ6" s="43" t="s">
        <v>12</v>
      </c>
      <c r="AR6" s="44">
        <f>I17</f>
        <v>0</v>
      </c>
      <c r="AS6" s="46">
        <f>K18</f>
        <v>25</v>
      </c>
      <c r="AT6" s="43" t="s">
        <v>12</v>
      </c>
      <c r="AU6" s="45">
        <f>I18</f>
        <v>0</v>
      </c>
      <c r="AV6" s="47" t="str">
        <f>K19</f>
        <v/>
      </c>
      <c r="AW6" s="48" t="s">
        <v>12</v>
      </c>
      <c r="AX6" s="49" t="str">
        <f>I19</f>
        <v/>
      </c>
      <c r="AY6" s="50" t="str">
        <f>K20</f>
        <v/>
      </c>
      <c r="AZ6" s="48" t="s">
        <v>12</v>
      </c>
      <c r="BA6" s="49" t="str">
        <f>I20</f>
        <v/>
      </c>
      <c r="BB6" s="50" t="str">
        <f>K21</f>
        <v/>
      </c>
      <c r="BC6" s="48" t="s">
        <v>12</v>
      </c>
      <c r="BD6" s="49" t="str">
        <f>I21</f>
        <v/>
      </c>
      <c r="BE6" s="51" t="str">
        <f>K22</f>
        <v/>
      </c>
      <c r="BF6" s="52" t="s">
        <v>12</v>
      </c>
      <c r="BG6" s="53" t="str">
        <f>I22</f>
        <v/>
      </c>
      <c r="BH6" s="51" t="str">
        <f>K23</f>
        <v/>
      </c>
      <c r="BI6" s="52" t="s">
        <v>12</v>
      </c>
      <c r="BJ6" s="53" t="str">
        <f>I23</f>
        <v/>
      </c>
      <c r="BK6" s="55" t="str">
        <f>K24</f>
        <v/>
      </c>
      <c r="BL6" s="52" t="s">
        <v>12</v>
      </c>
      <c r="BM6" s="53" t="str">
        <f>I24</f>
        <v/>
      </c>
      <c r="BN6" s="55" t="str">
        <f>K25</f>
        <v/>
      </c>
      <c r="BO6" s="52" t="s">
        <v>12</v>
      </c>
      <c r="BP6" s="54" t="str">
        <f>I25</f>
        <v/>
      </c>
      <c r="BQ6" s="55" t="str">
        <f>K26</f>
        <v/>
      </c>
      <c r="BR6" s="52" t="s">
        <v>12</v>
      </c>
      <c r="BS6" s="53" t="str">
        <f>I26</f>
        <v/>
      </c>
      <c r="BT6" s="55" t="str">
        <f>K27</f>
        <v/>
      </c>
      <c r="BU6" s="52" t="s">
        <v>12</v>
      </c>
      <c r="BV6" s="53" t="str">
        <f>I27</f>
        <v/>
      </c>
      <c r="BW6" s="51" t="str">
        <f>K28</f>
        <v/>
      </c>
      <c r="BX6" s="52" t="s">
        <v>12</v>
      </c>
      <c r="BY6" s="53" t="str">
        <f>I28</f>
        <v/>
      </c>
      <c r="BZ6" s="56" t="str">
        <f>K29</f>
        <v/>
      </c>
      <c r="CA6" s="57" t="s">
        <v>12</v>
      </c>
      <c r="CB6" s="58" t="str">
        <f>I29</f>
        <v/>
      </c>
      <c r="CC6" s="56" t="str">
        <f>K30</f>
        <v/>
      </c>
      <c r="CD6" s="57" t="s">
        <v>12</v>
      </c>
      <c r="CE6" s="58" t="str">
        <f>I30</f>
        <v/>
      </c>
      <c r="CF6" s="56" t="str">
        <f>K31</f>
        <v/>
      </c>
      <c r="CG6" s="57" t="s">
        <v>12</v>
      </c>
      <c r="CH6" s="58" t="str">
        <f>I31</f>
        <v/>
      </c>
      <c r="CI6" s="56" t="str">
        <f>K32</f>
        <v/>
      </c>
      <c r="CJ6" s="57" t="s">
        <v>12</v>
      </c>
      <c r="CK6" s="58" t="str">
        <f>I32</f>
        <v/>
      </c>
      <c r="CL6" s="56" t="str">
        <f>K33</f>
        <v/>
      </c>
      <c r="CM6" s="57" t="s">
        <v>12</v>
      </c>
      <c r="CN6" s="58" t="str">
        <f>I33</f>
        <v/>
      </c>
      <c r="CO6" s="61">
        <f t="shared" si="1"/>
        <v>20</v>
      </c>
      <c r="CP6" s="62">
        <f>SUM(C6,F6,L6,O6,R6,U6,X6,AA6,AD6,AG6,AJ6,AM6,AP6,CL6,AS6,AV6,AY6,BB6,BE6,BH6,BK6,BN6,BQ6,BT6,BW6,BZ6,CC6,CF6,CI6)</f>
        <v>290</v>
      </c>
      <c r="CQ6" s="63" t="s">
        <v>12</v>
      </c>
      <c r="CR6" s="64">
        <f>SUM(E6,H6,N6,Q6,T6,W6,Z6,AC6,AF6,AI6,AL6,AO6,AR6,CN6,AU6,AX6,BA6,BD6,BG6,BJ6,BM6,BP6,BS6,BV6,BY6,CB6,CE6,CH6,CK6)</f>
        <v>102</v>
      </c>
      <c r="CS6" s="65">
        <f t="shared" si="2"/>
        <v>188</v>
      </c>
      <c r="CT6" s="66">
        <f>IF('poznámky'!C1=3,'poznámky'!A19)+IF('poznámky'!C2=3,'poznámky'!A20)+IF('poznámky'!C3=3,'poznámky'!A21)+IF('poznámky'!C4=3,'poznámky'!A22)+IF('poznámky'!C5=3,'poznámky'!A23)+IF('poznámky'!C6=3,'poznámky'!A24)+IF('poznámky'!C7=3,'poznámky'!A25)+IF('poznámky'!C8=3,'poznámky'!A26)+IF('poznámky'!C9=3,'poznámky'!A27)+IF('poznámky'!C10=3,'poznámky'!A28)+IF('poznámky'!C11=3,'poznámky'!A29)+IF('poznámky'!C12=3,'poznámky'!A30)+IF('poznámky'!C13=3,'poznámky'!A31)+IF('poznámky'!C14=3,'poznámky'!A32)+IF('poznámky'!C15=3,'poznámky'!A33)+IF('poznámky'!C16=3,'poznámky'!A34)+IF('poznámky'!C17=3,'poznámky'!A35)+IF('poznámky'!C18=3,'poznámky'!A36)+IF('poznámky'!C19=3,'poznámky'!A37)+IF('poznámky'!C20=3,'poznámky'!A38)+IF('poznámky'!C21=3,'poznámky'!A39)+IF('poznámky'!C22=3,'poznámky'!A40)+IF('poznámky'!C23=3,'poznámky'!A41)+IF('poznámky'!C24=3,'poznámky'!A42)+IF('poznámky'!C25=3,'poznámky'!A43)+IF('poznámky'!C26=3,'poznámky'!A44)+IF('poznámky'!C27=3,'poznámky'!A45)+IF('poznámky'!C28=3,'poznámky'!A46)+IF('poznámky'!C29=3,'poznámky'!A47)+IF('poznámky'!C30=3,'poznámky'!A48)</f>
        <v>6</v>
      </c>
      <c r="CU6" s="67" t="s">
        <v>13</v>
      </c>
      <c r="CV6" s="68" t="str">
        <f t="shared" si="3"/>
        <v>Filip</v>
      </c>
      <c r="CW6" s="69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+IF(AV6&gt;AX6,2,"0")+IF(AV6=AX6,1)*IF(AV6+AX6=0,0,1)+IF(AY6&gt;BA6,2,"0")+IF(AY6=BA6,1)*IF(AY6+BA6=0,0,1)+IF(BB6&gt;BD6,2,"0")+IF(BB6=BD6,1)*IF(BB6+BD6=0,0,1)</f>
        <v>20</v>
      </c>
    </row>
    <row r="7" ht="19.5" customHeight="1">
      <c r="A7" s="37">
        <v>4.0</v>
      </c>
      <c r="B7" s="38" t="s">
        <v>16</v>
      </c>
      <c r="C7" s="42">
        <v>14.0</v>
      </c>
      <c r="D7" s="43" t="s">
        <v>12</v>
      </c>
      <c r="E7" s="44">
        <v>25.0</v>
      </c>
      <c r="F7" s="42">
        <v>18.0</v>
      </c>
      <c r="G7" s="43" t="s">
        <v>12</v>
      </c>
      <c r="H7" s="44">
        <v>10.0</v>
      </c>
      <c r="I7" s="42">
        <v>16.0</v>
      </c>
      <c r="J7" s="43" t="s">
        <v>12</v>
      </c>
      <c r="K7" s="44">
        <v>13.0</v>
      </c>
      <c r="L7" s="39"/>
      <c r="M7" s="40"/>
      <c r="N7" s="41"/>
      <c r="O7" s="42">
        <f>N8</f>
        <v>1</v>
      </c>
      <c r="P7" s="43" t="s">
        <v>12</v>
      </c>
      <c r="Q7" s="44">
        <f>L8</f>
        <v>25</v>
      </c>
      <c r="R7" s="42">
        <f>N9</f>
        <v>17</v>
      </c>
      <c r="S7" s="43" t="s">
        <v>12</v>
      </c>
      <c r="T7" s="44">
        <f>L9</f>
        <v>14</v>
      </c>
      <c r="U7" s="42">
        <f>N10</f>
        <v>25</v>
      </c>
      <c r="V7" s="43" t="s">
        <v>12</v>
      </c>
      <c r="W7" s="44">
        <f>L10</f>
        <v>5</v>
      </c>
      <c r="X7" s="42">
        <f>N11</f>
        <v>25</v>
      </c>
      <c r="Y7" s="43" t="s">
        <v>12</v>
      </c>
      <c r="Z7" s="44">
        <f>L11</f>
        <v>4</v>
      </c>
      <c r="AA7" s="42">
        <f>N12</f>
        <v>25</v>
      </c>
      <c r="AB7" s="43" t="s">
        <v>12</v>
      </c>
      <c r="AC7" s="44">
        <f>L12</f>
        <v>5</v>
      </c>
      <c r="AD7" s="42">
        <f>N13</f>
        <v>20</v>
      </c>
      <c r="AE7" s="43" t="s">
        <v>12</v>
      </c>
      <c r="AF7" s="44">
        <f>L13</f>
        <v>15</v>
      </c>
      <c r="AG7" s="42">
        <f>N14</f>
        <v>23</v>
      </c>
      <c r="AH7" s="43" t="s">
        <v>12</v>
      </c>
      <c r="AI7" s="44">
        <f>L14</f>
        <v>17</v>
      </c>
      <c r="AJ7" s="42">
        <f>N15</f>
        <v>25</v>
      </c>
      <c r="AK7" s="43" t="s">
        <v>12</v>
      </c>
      <c r="AL7" s="45">
        <f>L15</f>
        <v>0</v>
      </c>
      <c r="AM7" s="42">
        <f>N16</f>
        <v>25</v>
      </c>
      <c r="AN7" s="43" t="s">
        <v>12</v>
      </c>
      <c r="AO7" s="44">
        <f>L16</f>
        <v>2</v>
      </c>
      <c r="AP7" s="42">
        <f>N17</f>
        <v>25</v>
      </c>
      <c r="AQ7" s="43" t="s">
        <v>12</v>
      </c>
      <c r="AR7" s="44">
        <f>L17</f>
        <v>1</v>
      </c>
      <c r="AS7" s="46">
        <f>N18</f>
        <v>25</v>
      </c>
      <c r="AT7" s="43" t="s">
        <v>12</v>
      </c>
      <c r="AU7" s="45">
        <f>L18</f>
        <v>0</v>
      </c>
      <c r="AV7" s="47" t="str">
        <f>N19</f>
        <v/>
      </c>
      <c r="AW7" s="48" t="s">
        <v>12</v>
      </c>
      <c r="AX7" s="49" t="str">
        <f>L19</f>
        <v/>
      </c>
      <c r="AY7" s="50" t="str">
        <f>N20</f>
        <v/>
      </c>
      <c r="AZ7" s="48" t="s">
        <v>12</v>
      </c>
      <c r="BA7" s="49" t="str">
        <f>L20</f>
        <v/>
      </c>
      <c r="BB7" s="50" t="str">
        <f>N21</f>
        <v/>
      </c>
      <c r="BC7" s="48" t="s">
        <v>12</v>
      </c>
      <c r="BD7" s="49" t="str">
        <f>L21</f>
        <v/>
      </c>
      <c r="BE7" s="51" t="str">
        <f>N22</f>
        <v/>
      </c>
      <c r="BF7" s="52" t="s">
        <v>12</v>
      </c>
      <c r="BG7" s="53" t="str">
        <f>L22</f>
        <v/>
      </c>
      <c r="BH7" s="51" t="str">
        <f>N23</f>
        <v/>
      </c>
      <c r="BI7" s="52" t="s">
        <v>12</v>
      </c>
      <c r="BJ7" s="53" t="str">
        <f>L23</f>
        <v/>
      </c>
      <c r="BK7" s="55" t="str">
        <f>N24</f>
        <v/>
      </c>
      <c r="BL7" s="52" t="s">
        <v>12</v>
      </c>
      <c r="BM7" s="53" t="str">
        <f>L24</f>
        <v/>
      </c>
      <c r="BN7" s="55" t="str">
        <f>N25</f>
        <v/>
      </c>
      <c r="BO7" s="52" t="s">
        <v>12</v>
      </c>
      <c r="BP7" s="53" t="str">
        <f>L25</f>
        <v/>
      </c>
      <c r="BQ7" s="55" t="str">
        <f>N26</f>
        <v/>
      </c>
      <c r="BR7" s="52" t="s">
        <v>12</v>
      </c>
      <c r="BS7" s="54" t="str">
        <f>L26</f>
        <v/>
      </c>
      <c r="BT7" s="55" t="str">
        <f>N27</f>
        <v/>
      </c>
      <c r="BU7" s="52" t="s">
        <v>12</v>
      </c>
      <c r="BV7" s="53" t="str">
        <f>L27</f>
        <v/>
      </c>
      <c r="BW7" s="55" t="str">
        <f>N28</f>
        <v/>
      </c>
      <c r="BX7" s="52" t="s">
        <v>12</v>
      </c>
      <c r="BY7" s="53" t="str">
        <f>L28</f>
        <v/>
      </c>
      <c r="BZ7" s="56" t="str">
        <f>N29</f>
        <v/>
      </c>
      <c r="CA7" s="57" t="s">
        <v>12</v>
      </c>
      <c r="CB7" s="58" t="str">
        <f>L29</f>
        <v/>
      </c>
      <c r="CC7" s="56" t="str">
        <f>N30</f>
        <v/>
      </c>
      <c r="CD7" s="57" t="s">
        <v>12</v>
      </c>
      <c r="CE7" s="58" t="str">
        <f>L30</f>
        <v/>
      </c>
      <c r="CF7" s="56" t="str">
        <f>N31</f>
        <v/>
      </c>
      <c r="CG7" s="57" t="s">
        <v>12</v>
      </c>
      <c r="CH7" s="58" t="str">
        <f>L31</f>
        <v/>
      </c>
      <c r="CI7" s="56" t="str">
        <f>N32</f>
        <v/>
      </c>
      <c r="CJ7" s="57" t="s">
        <v>12</v>
      </c>
      <c r="CK7" s="58" t="str">
        <f>L32</f>
        <v/>
      </c>
      <c r="CL7" s="56" t="str">
        <f>N33</f>
        <v/>
      </c>
      <c r="CM7" s="57" t="s">
        <v>12</v>
      </c>
      <c r="CN7" s="58" t="str">
        <f>L33</f>
        <v/>
      </c>
      <c r="CO7" s="61">
        <f t="shared" si="1"/>
        <v>24</v>
      </c>
      <c r="CP7" s="62">
        <f>SUM(C7,F7,I7,O7,R7,U7,X7,AA7,AD7,AG7,AJ7,AM7,AP7,CL7,AS7,AV7,AY7,BB7,BE7,BH7,BK7,BN7,BQ7,BT7,BW7,BZ7,CC7,CF7,CI7)</f>
        <v>284</v>
      </c>
      <c r="CQ7" s="63" t="s">
        <v>12</v>
      </c>
      <c r="CR7" s="64">
        <f>SUM(E7,H7,K7,Q7,T7,W7,Z7,AC7,AF7,AI7,AL7,AO7,AR7,CN7,AU7,AX7,BA7,BD7,BG7,BJ7,BM7,BP7,BS7,BV7,BY7,CB7,CE7,CH7,CK7)</f>
        <v>136</v>
      </c>
      <c r="CS7" s="65">
        <f t="shared" si="2"/>
        <v>148</v>
      </c>
      <c r="CT7" s="66">
        <f>IF('poznámky'!C1=4,'poznámky'!A19)+IF('poznámky'!C2=4,'poznámky'!A20)+IF('poznámky'!C3=4,'poznámky'!A21)+IF('poznámky'!C4=4,'poznámky'!A22)+IF('poznámky'!C5=4,'poznámky'!A23)+IF('poznámky'!C6=4,'poznámky'!A24)+IF('poznámky'!C7=4,'poznámky'!A25)+IF('poznámky'!C8=4,'poznámky'!A26)+IF('poznámky'!C9=4,'poznámky'!A27)+IF('poznámky'!C10=4,'poznámky'!A28)+IF('poznámky'!C11=4,'poznámky'!A29)+IF('poznámky'!C12=4,'poznámky'!A30)+IF('poznámky'!C13=4,'poznámky'!A31)+IF('poznámky'!C14=4,'poznámky'!A32)+IF('poznámky'!C15=4,'poznámky'!A33)+IF('poznámky'!C16=4,'poznámky'!A34)+IF('poznámky'!C17=4,'poznámky'!A35)+IF('poznámky'!C18=4,'poznámky'!A36)+IF('poznámky'!C19=4,'poznámky'!A37)+IF('poznámky'!C20=4,'poznámky'!A38)+IF('poznámky'!C21=4,'poznámky'!A39)+IF('poznámky'!C22=4,'poznámky'!A40)+IF('poznámky'!C23=4,'poznámky'!A41)+IF('poznámky'!C24=4,'poznámky'!A42)+IF('poznámky'!C25=4,'poznámky'!A43)+IF('poznámky'!C26=4,'poznámky'!A44)+IF('poznámky'!C27=4,'poznámky'!A45)+IF('poznámky'!C28=4,'poznámky'!A46)+IF('poznámky'!C29=4,'poznámky'!A47)+IF('poznámky'!C30=4,'poznámky'!A48)</f>
        <v>2</v>
      </c>
      <c r="CU7" s="67" t="s">
        <v>13</v>
      </c>
      <c r="CV7" s="68" t="str">
        <f t="shared" si="3"/>
        <v>Romana</v>
      </c>
      <c r="CW7" s="69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+IF(AV7&gt;AX7,2,"0")+IF(AV7=AX7,1)*IF(AV7+AX7=0,0,1)+IF(AY7&gt;BA7,2,"0")+IF(AY7=BA7,1)*IF(AY7+BA7=0,0,1)+IF(BB7&gt;BD7,2,"0")+IF(BB7=BD7,1)*IF(BB7+BD7=0,0,1)</f>
        <v>24</v>
      </c>
    </row>
    <row r="8" ht="19.5" customHeight="1">
      <c r="A8" s="37">
        <v>5.0</v>
      </c>
      <c r="B8" s="38" t="s">
        <v>17</v>
      </c>
      <c r="C8" s="42">
        <v>19.0</v>
      </c>
      <c r="D8" s="43" t="s">
        <v>12</v>
      </c>
      <c r="E8" s="44">
        <v>13.0</v>
      </c>
      <c r="F8" s="42">
        <v>25.0</v>
      </c>
      <c r="G8" s="43" t="s">
        <v>12</v>
      </c>
      <c r="H8" s="44">
        <v>14.0</v>
      </c>
      <c r="I8" s="42">
        <v>22.0</v>
      </c>
      <c r="J8" s="43" t="s">
        <v>12</v>
      </c>
      <c r="K8" s="44">
        <v>7.0</v>
      </c>
      <c r="L8" s="42">
        <v>25.0</v>
      </c>
      <c r="M8" s="43" t="s">
        <v>12</v>
      </c>
      <c r="N8" s="44">
        <v>1.0</v>
      </c>
      <c r="O8" s="39"/>
      <c r="P8" s="40"/>
      <c r="Q8" s="41"/>
      <c r="R8" s="42">
        <f>Q9</f>
        <v>2</v>
      </c>
      <c r="S8" s="43" t="s">
        <v>12</v>
      </c>
      <c r="T8" s="44">
        <f>O9</f>
        <v>25</v>
      </c>
      <c r="U8" s="42">
        <f>Q10</f>
        <v>25</v>
      </c>
      <c r="V8" s="43" t="s">
        <v>12</v>
      </c>
      <c r="W8" s="44">
        <f>O10</f>
        <v>4</v>
      </c>
      <c r="X8" s="42">
        <f>Q11</f>
        <v>25</v>
      </c>
      <c r="Y8" s="43" t="s">
        <v>12</v>
      </c>
      <c r="Z8" s="44">
        <f>O11</f>
        <v>0</v>
      </c>
      <c r="AA8" s="42">
        <f>Q12</f>
        <v>25</v>
      </c>
      <c r="AB8" s="43" t="s">
        <v>12</v>
      </c>
      <c r="AC8" s="44">
        <f>O12</f>
        <v>0</v>
      </c>
      <c r="AD8" s="42">
        <f>Q13</f>
        <v>24</v>
      </c>
      <c r="AE8" s="43" t="s">
        <v>12</v>
      </c>
      <c r="AF8" s="44">
        <f>O13</f>
        <v>8</v>
      </c>
      <c r="AG8" s="42">
        <f>Q14</f>
        <v>25</v>
      </c>
      <c r="AH8" s="43" t="s">
        <v>12</v>
      </c>
      <c r="AI8" s="44">
        <f>O14</f>
        <v>7</v>
      </c>
      <c r="AJ8" s="42">
        <f>Q15</f>
        <v>25</v>
      </c>
      <c r="AK8" s="43" t="s">
        <v>12</v>
      </c>
      <c r="AL8" s="45">
        <f>O15</f>
        <v>0</v>
      </c>
      <c r="AM8" s="42">
        <f>Q16</f>
        <v>25</v>
      </c>
      <c r="AN8" s="43" t="s">
        <v>12</v>
      </c>
      <c r="AO8" s="44">
        <f>O16</f>
        <v>0</v>
      </c>
      <c r="AP8" s="42">
        <f>Q17</f>
        <v>25</v>
      </c>
      <c r="AQ8" s="43" t="s">
        <v>12</v>
      </c>
      <c r="AR8" s="44">
        <f>O17</f>
        <v>0</v>
      </c>
      <c r="AS8" s="46">
        <f>Q18</f>
        <v>25</v>
      </c>
      <c r="AT8" s="43" t="s">
        <v>12</v>
      </c>
      <c r="AU8" s="45">
        <f>O18</f>
        <v>4</v>
      </c>
      <c r="AV8" s="47" t="str">
        <f>Q19</f>
        <v/>
      </c>
      <c r="AW8" s="48" t="s">
        <v>12</v>
      </c>
      <c r="AX8" s="49" t="str">
        <f>O19</f>
        <v/>
      </c>
      <c r="AY8" s="50" t="str">
        <f>Q20</f>
        <v/>
      </c>
      <c r="AZ8" s="48" t="s">
        <v>12</v>
      </c>
      <c r="BA8" s="49" t="str">
        <f>O20</f>
        <v/>
      </c>
      <c r="BB8" s="50" t="str">
        <f>Q21</f>
        <v/>
      </c>
      <c r="BC8" s="48" t="s">
        <v>12</v>
      </c>
      <c r="BD8" s="49" t="str">
        <f>O21</f>
        <v/>
      </c>
      <c r="BE8" s="51" t="str">
        <f>Q22</f>
        <v/>
      </c>
      <c r="BF8" s="52" t="s">
        <v>12</v>
      </c>
      <c r="BG8" s="53" t="str">
        <f>O22</f>
        <v/>
      </c>
      <c r="BH8" s="51" t="str">
        <f>Q23</f>
        <v/>
      </c>
      <c r="BI8" s="52" t="s">
        <v>12</v>
      </c>
      <c r="BJ8" s="53" t="str">
        <f>O23</f>
        <v/>
      </c>
      <c r="BK8" s="55" t="str">
        <f>Q24</f>
        <v/>
      </c>
      <c r="BL8" s="52" t="s">
        <v>12</v>
      </c>
      <c r="BM8" s="53" t="str">
        <f>O24</f>
        <v/>
      </c>
      <c r="BN8" s="55" t="str">
        <f>Q25</f>
        <v/>
      </c>
      <c r="BO8" s="52" t="s">
        <v>12</v>
      </c>
      <c r="BP8" s="53" t="str">
        <f>O25</f>
        <v/>
      </c>
      <c r="BQ8" s="55" t="str">
        <f>Q26</f>
        <v/>
      </c>
      <c r="BR8" s="52" t="s">
        <v>12</v>
      </c>
      <c r="BS8" s="53" t="str">
        <f>O26</f>
        <v/>
      </c>
      <c r="BT8" s="55" t="str">
        <f>Q27</f>
        <v/>
      </c>
      <c r="BU8" s="52" t="s">
        <v>12</v>
      </c>
      <c r="BV8" s="54" t="str">
        <f>O27</f>
        <v/>
      </c>
      <c r="BW8" s="55" t="str">
        <f>Q28</f>
        <v/>
      </c>
      <c r="BX8" s="52" t="s">
        <v>12</v>
      </c>
      <c r="BY8" s="53" t="str">
        <f>O28</f>
        <v/>
      </c>
      <c r="BZ8" s="59" t="str">
        <f>Q29</f>
        <v/>
      </c>
      <c r="CA8" s="57" t="s">
        <v>12</v>
      </c>
      <c r="CB8" s="58" t="str">
        <f>O29</f>
        <v/>
      </c>
      <c r="CC8" s="56" t="str">
        <f>Q30</f>
        <v/>
      </c>
      <c r="CD8" s="57" t="s">
        <v>12</v>
      </c>
      <c r="CE8" s="58" t="str">
        <f>O30</f>
        <v/>
      </c>
      <c r="CF8" s="56" t="str">
        <f>Q31</f>
        <v/>
      </c>
      <c r="CG8" s="57" t="s">
        <v>12</v>
      </c>
      <c r="CH8" s="58" t="str">
        <f>O31</f>
        <v/>
      </c>
      <c r="CI8" s="56" t="str">
        <f>Q32</f>
        <v/>
      </c>
      <c r="CJ8" s="57" t="s">
        <v>12</v>
      </c>
      <c r="CK8" s="58" t="str">
        <f>O32</f>
        <v/>
      </c>
      <c r="CL8" s="56" t="str">
        <f>Q33</f>
        <v/>
      </c>
      <c r="CM8" s="57" t="s">
        <v>12</v>
      </c>
      <c r="CN8" s="58" t="str">
        <f>O33</f>
        <v/>
      </c>
      <c r="CO8" s="61">
        <f t="shared" si="1"/>
        <v>26</v>
      </c>
      <c r="CP8" s="62">
        <f>SUM(C8,F8,I8,L8,R8,U8,X8,AA8,AD8,AG8,AJ8,AM8,AP8,CL8,AS8,AV8,AY8,BB8,BE8,BH8,BK8,BN8,BQ8,BT8,BW8,BZ8,CC8,CF8,CI8)</f>
        <v>317</v>
      </c>
      <c r="CQ8" s="63" t="s">
        <v>12</v>
      </c>
      <c r="CR8" s="64">
        <f>SUM(E8,H8,K8,N8,T8,W8,Z8,AC8,AF8,AI8,AL8,AO8,AR8,CN8,AU8,AX8,BA8,BD8,BG8,BJ8,BM8,BP8,BS8,BV8,BY8,CB8,CE8,CH8,CK8)</f>
        <v>83</v>
      </c>
      <c r="CS8" s="65">
        <f t="shared" si="2"/>
        <v>234</v>
      </c>
      <c r="CT8" s="66">
        <f>IF('poznámky'!C1=5,'poznámky'!A19)+IF('poznámky'!C2=5,'poznámky'!A20)+IF('poznámky'!C3=5,'poznámky'!A21)+IF('poznámky'!C4=5,'poznámky'!A22)+IF('poznámky'!C5=5,'poznámky'!A23)+IF('poznámky'!C6=5,'poznámky'!A24)+IF('poznámky'!C7=5,'poznámky'!A25)+IF('poznámky'!C8=5,'poznámky'!A26)+IF('poznámky'!C9=5,'poznámky'!A27)+IF('poznámky'!C10=5,'poznámky'!A28)+IF('poznámky'!C11=5,'poznámky'!A29)+IF('poznámky'!C12=5,'poznámky'!A30)+IF('poznámky'!C13=5,'poznámky'!A31)+IF('poznámky'!C14=5,'poznámky'!A32)+IF('poznámky'!C15=5,'poznámky'!A33)+IF('poznámky'!C16=5,'poznámky'!A34)+IF('poznámky'!C17=5,'poznámky'!A35)+IF('poznámky'!C18=5,'poznámky'!A36)+IF('poznámky'!C19=5,'poznámky'!A37)+IF('poznámky'!C20=5,'poznámky'!A38)+IF('poznámky'!C21=5,'poznámky'!A39)+IF('poznámky'!C22=5,'poznámky'!A40)+IF('poznámky'!C23=5,'poznámky'!A41)+IF('poznámky'!C24=5,'poznámky'!A42)+IF('poznámky'!C25=5,'poznámky'!A43)+IF('poznámky'!C26=5,'poznámky'!A44)+IF('poznámky'!C27=5,'poznámky'!A45)+IF('poznámky'!C28=5,'poznámky'!A46)+IF('poznámky'!C29=5,'poznámky'!A47)+IF('poznámky'!C30=5,'poznámky'!A48)</f>
        <v>1</v>
      </c>
      <c r="CU8" s="67" t="s">
        <v>13</v>
      </c>
      <c r="CV8" s="68" t="str">
        <f t="shared" si="3"/>
        <v>Zdeněk</v>
      </c>
      <c r="CW8" s="69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+IF(AV8&gt;AX8,2,"0")+IF(AV8=AX8,1)*IF(AV8+AX8=0,0,1)+IF(AY8&gt;BA8,2,"0")+IF(AY8=BA8,1)*IF(AY8+BA8=0,0,1)+IF(BB8&gt;BD8,2,"0")+IF(BB8=BD8,1)*IF(BB8+BD8=0,0,1)</f>
        <v>26</v>
      </c>
    </row>
    <row r="9" ht="19.5" customHeight="1">
      <c r="A9" s="37">
        <v>6.0</v>
      </c>
      <c r="B9" s="38" t="s">
        <v>18</v>
      </c>
      <c r="C9" s="42">
        <v>24.0</v>
      </c>
      <c r="D9" s="43" t="s">
        <v>12</v>
      </c>
      <c r="E9" s="44">
        <v>3.0</v>
      </c>
      <c r="F9" s="42">
        <v>18.0</v>
      </c>
      <c r="G9" s="43" t="s">
        <v>12</v>
      </c>
      <c r="H9" s="44">
        <v>19.0</v>
      </c>
      <c r="I9" s="42">
        <v>8.0</v>
      </c>
      <c r="J9" s="43" t="s">
        <v>12</v>
      </c>
      <c r="K9" s="44">
        <v>22.0</v>
      </c>
      <c r="L9" s="42">
        <v>14.0</v>
      </c>
      <c r="M9" s="43" t="s">
        <v>12</v>
      </c>
      <c r="N9" s="44">
        <v>17.0</v>
      </c>
      <c r="O9" s="42">
        <v>25.0</v>
      </c>
      <c r="P9" s="43" t="s">
        <v>12</v>
      </c>
      <c r="Q9" s="44">
        <v>2.0</v>
      </c>
      <c r="R9" s="39"/>
      <c r="S9" s="40"/>
      <c r="T9" s="41"/>
      <c r="U9" s="42">
        <f>T10</f>
        <v>25</v>
      </c>
      <c r="V9" s="43" t="s">
        <v>12</v>
      </c>
      <c r="W9" s="44">
        <f>R10</f>
        <v>0</v>
      </c>
      <c r="X9" s="42">
        <f>T11</f>
        <v>25</v>
      </c>
      <c r="Y9" s="43" t="s">
        <v>12</v>
      </c>
      <c r="Z9" s="44">
        <f>R11</f>
        <v>3</v>
      </c>
      <c r="AA9" s="42">
        <f>T12</f>
        <v>25</v>
      </c>
      <c r="AB9" s="43" t="s">
        <v>12</v>
      </c>
      <c r="AC9" s="44">
        <f>R12</f>
        <v>0</v>
      </c>
      <c r="AD9" s="42">
        <f>T13</f>
        <v>25</v>
      </c>
      <c r="AE9" s="43" t="s">
        <v>12</v>
      </c>
      <c r="AF9" s="44">
        <f>R13</f>
        <v>0</v>
      </c>
      <c r="AG9" s="42">
        <f>T14</f>
        <v>25</v>
      </c>
      <c r="AH9" s="43" t="s">
        <v>12</v>
      </c>
      <c r="AI9" s="44">
        <f>R14</f>
        <v>8</v>
      </c>
      <c r="AJ9" s="42">
        <f>T15</f>
        <v>25</v>
      </c>
      <c r="AK9" s="43" t="s">
        <v>12</v>
      </c>
      <c r="AL9" s="45">
        <f>R15</f>
        <v>0</v>
      </c>
      <c r="AM9" s="42">
        <f>T16</f>
        <v>25</v>
      </c>
      <c r="AN9" s="43" t="s">
        <v>12</v>
      </c>
      <c r="AO9" s="45">
        <f>R16</f>
        <v>0</v>
      </c>
      <c r="AP9" s="42">
        <f>T17</f>
        <v>25</v>
      </c>
      <c r="AQ9" s="43" t="s">
        <v>12</v>
      </c>
      <c r="AR9" s="44">
        <f>R17</f>
        <v>0</v>
      </c>
      <c r="AS9" s="46">
        <f>T18</f>
        <v>25</v>
      </c>
      <c r="AT9" s="43" t="s">
        <v>12</v>
      </c>
      <c r="AU9" s="45">
        <f>R18</f>
        <v>0</v>
      </c>
      <c r="AV9" s="47" t="str">
        <f>T19</f>
        <v/>
      </c>
      <c r="AW9" s="48" t="s">
        <v>12</v>
      </c>
      <c r="AX9" s="49" t="str">
        <f>R19</f>
        <v/>
      </c>
      <c r="AY9" s="50" t="str">
        <f>T20</f>
        <v/>
      </c>
      <c r="AZ9" s="48" t="s">
        <v>12</v>
      </c>
      <c r="BA9" s="49" t="str">
        <f>R20</f>
        <v/>
      </c>
      <c r="BB9" s="50" t="str">
        <f>T21</f>
        <v/>
      </c>
      <c r="BC9" s="48" t="s">
        <v>12</v>
      </c>
      <c r="BD9" s="49" t="str">
        <f>R21</f>
        <v/>
      </c>
      <c r="BE9" s="51" t="str">
        <f>T22</f>
        <v/>
      </c>
      <c r="BF9" s="52" t="s">
        <v>12</v>
      </c>
      <c r="BG9" s="53" t="str">
        <f>R22</f>
        <v/>
      </c>
      <c r="BH9" s="51" t="str">
        <f>T23</f>
        <v/>
      </c>
      <c r="BI9" s="52" t="s">
        <v>12</v>
      </c>
      <c r="BJ9" s="53" t="str">
        <f>R23</f>
        <v/>
      </c>
      <c r="BK9" s="55" t="str">
        <f>T24</f>
        <v/>
      </c>
      <c r="BL9" s="52" t="s">
        <v>12</v>
      </c>
      <c r="BM9" s="53" t="str">
        <f>R24</f>
        <v/>
      </c>
      <c r="BN9" s="55" t="str">
        <f>T25</f>
        <v/>
      </c>
      <c r="BO9" s="52" t="s">
        <v>12</v>
      </c>
      <c r="BP9" s="53" t="str">
        <f>R25</f>
        <v/>
      </c>
      <c r="BQ9" s="55" t="str">
        <f>T26</f>
        <v/>
      </c>
      <c r="BR9" s="52" t="s">
        <v>12</v>
      </c>
      <c r="BS9" s="53" t="str">
        <f>R26</f>
        <v/>
      </c>
      <c r="BT9" s="55" t="str">
        <f>T27</f>
        <v/>
      </c>
      <c r="BU9" s="52" t="s">
        <v>12</v>
      </c>
      <c r="BV9" s="53" t="str">
        <f>R27</f>
        <v/>
      </c>
      <c r="BW9" s="55" t="str">
        <f>T28</f>
        <v/>
      </c>
      <c r="BX9" s="52" t="s">
        <v>12</v>
      </c>
      <c r="BY9" s="54" t="str">
        <f>R28</f>
        <v/>
      </c>
      <c r="BZ9" s="59" t="str">
        <f>T29</f>
        <v/>
      </c>
      <c r="CA9" s="57" t="s">
        <v>12</v>
      </c>
      <c r="CB9" s="58" t="str">
        <f>R29</f>
        <v/>
      </c>
      <c r="CC9" s="59" t="str">
        <f>T30</f>
        <v/>
      </c>
      <c r="CD9" s="57" t="s">
        <v>12</v>
      </c>
      <c r="CE9" s="58" t="str">
        <f>R30</f>
        <v/>
      </c>
      <c r="CF9" s="56" t="str">
        <f>T31</f>
        <v/>
      </c>
      <c r="CG9" s="57" t="s">
        <v>12</v>
      </c>
      <c r="CH9" s="58" t="str">
        <f>R31</f>
        <v/>
      </c>
      <c r="CI9" s="56" t="str">
        <f>T32</f>
        <v/>
      </c>
      <c r="CJ9" s="57" t="s">
        <v>12</v>
      </c>
      <c r="CK9" s="58" t="str">
        <f>R32</f>
        <v/>
      </c>
      <c r="CL9" s="56" t="str">
        <f>T33</f>
        <v/>
      </c>
      <c r="CM9" s="57" t="s">
        <v>12</v>
      </c>
      <c r="CN9" s="58" t="str">
        <f>R33</f>
        <v/>
      </c>
      <c r="CO9" s="61">
        <f t="shared" si="1"/>
        <v>22</v>
      </c>
      <c r="CP9" s="62">
        <f>SUM(C9,F9,I9,L9,O9,U9,X9,AA9,AD9,AG9,AJ9,AM9,AP9,CL9,AS9,AV9,AY9,BB9,BE9,BH9,BK9,BN9,BQ9,BT9,BW9,BZ9,CC9,CF9,CI9)</f>
        <v>314</v>
      </c>
      <c r="CQ9" s="63" t="s">
        <v>12</v>
      </c>
      <c r="CR9" s="64">
        <f>SUM(E9,H9,K9,N9,Q9,W9,Z9,AC9,AF9,AI9,AL9,AO9,AR9,CN9,AU9,AX9,BA9,BD9,BG9,BJ9,BM9,BP9,BS9,BV9,BY9,CB9,CE9,CH9,CK9)</f>
        <v>74</v>
      </c>
      <c r="CS9" s="65">
        <f t="shared" si="2"/>
        <v>240</v>
      </c>
      <c r="CT9" s="66">
        <f>IF('poznámky'!C1=6,'poznámky'!A19)+IF('poznámky'!C2=6,'poznámky'!A20)+IF('poznámky'!C3=6,'poznámky'!A21)+IF('poznámky'!C4=6,'poznámky'!A22)+IF('poznámky'!C5=6,'poznámky'!A23)+IF('poznámky'!C6=6,'poznámky'!A24)+IF('poznámky'!C7=6,'poznámky'!A25)+IF('poznámky'!C8=6,'poznámky'!A26)+IF('poznámky'!C9=6,'poznámky'!A27)+IF('poznámky'!C10=6,'poznámky'!A28)+IF('poznámky'!C11=6,'poznámky'!A29)+IF('poznámky'!C12=6,'poznámky'!A30)+IF('poznámky'!C13=6,'poznámky'!A31)+IF('poznámky'!C14=6,'poznámky'!A32)+IF('poznámky'!C15=6,'poznámky'!A33)+IF('poznámky'!C16=6,'poznámky'!A34)+IF('poznámky'!C17=6,'poznámky'!A35)+IF('poznámky'!C18=6,'poznámky'!A36)+IF('poznámky'!C19=6,'poznámky'!A37)+IF('poznámky'!C20=6,'poznámky'!A38)+IF('poznámky'!C21=6,'poznámky'!A39)+IF('poznámky'!C22=6,'poznámky'!A40)+IF('poznámky'!C23=6,'poznámky'!A41)+IF('poznámky'!C24=6,'poznámky'!A42)+IF('poznámky'!C25=6,'poznámky'!A43)+IF('poznámky'!C26=6,'poznámky'!A44)+IF('poznámky'!C27=6,'poznámky'!A45)+IF('poznámky'!C28=6,'poznámky'!A46)+IF('poznámky'!C29=6,'poznámky'!A47)+IF('poznámky'!C30=6,'poznámky'!A48)</f>
        <v>3</v>
      </c>
      <c r="CU9" s="67" t="s">
        <v>13</v>
      </c>
      <c r="CV9" s="68" t="str">
        <f t="shared" si="3"/>
        <v>Tadeáš</v>
      </c>
      <c r="CW9" s="69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+IF(AV9&gt;AX9,2,"0")+IF(AV9=AX9,1)*IF(AV9+AX9=0,0,1)+IF(AY9&gt;BA9,2,"0")+IF(AY9=BA9,1)*IF(AY9+BA9=0,0,1)+IF(BB9&gt;BD9,2,"0")+IF(BB9=BD9,1)*IF(BB9+BD9=0,0,1)</f>
        <v>22</v>
      </c>
    </row>
    <row r="10" ht="19.5" customHeight="1">
      <c r="A10" s="37">
        <v>7.0</v>
      </c>
      <c r="B10" s="38" t="s">
        <v>19</v>
      </c>
      <c r="C10" s="42">
        <v>2.0</v>
      </c>
      <c r="D10" s="43" t="s">
        <v>12</v>
      </c>
      <c r="E10" s="44">
        <v>25.0</v>
      </c>
      <c r="F10" s="42">
        <v>1.0</v>
      </c>
      <c r="G10" s="43" t="s">
        <v>12</v>
      </c>
      <c r="H10" s="44">
        <v>25.0</v>
      </c>
      <c r="I10" s="42">
        <v>1.0</v>
      </c>
      <c r="J10" s="43" t="s">
        <v>12</v>
      </c>
      <c r="K10" s="44">
        <v>25.0</v>
      </c>
      <c r="L10" s="42">
        <v>5.0</v>
      </c>
      <c r="M10" s="43" t="s">
        <v>12</v>
      </c>
      <c r="N10" s="44">
        <v>25.0</v>
      </c>
      <c r="O10" s="42">
        <v>4.0</v>
      </c>
      <c r="P10" s="43" t="s">
        <v>12</v>
      </c>
      <c r="Q10" s="44">
        <v>25.0</v>
      </c>
      <c r="R10" s="42">
        <v>0.0</v>
      </c>
      <c r="S10" s="43" t="s">
        <v>12</v>
      </c>
      <c r="T10" s="44">
        <v>25.0</v>
      </c>
      <c r="U10" s="39"/>
      <c r="V10" s="40"/>
      <c r="W10" s="41"/>
      <c r="X10" s="42">
        <f>W11</f>
        <v>25</v>
      </c>
      <c r="Y10" s="43" t="s">
        <v>12</v>
      </c>
      <c r="Z10" s="44">
        <f>U11</f>
        <v>10</v>
      </c>
      <c r="AA10" s="42">
        <f>W12</f>
        <v>22</v>
      </c>
      <c r="AB10" s="43" t="s">
        <v>12</v>
      </c>
      <c r="AC10" s="44">
        <f>U12</f>
        <v>18</v>
      </c>
      <c r="AD10" s="42">
        <f>W13</f>
        <v>10</v>
      </c>
      <c r="AE10" s="43" t="s">
        <v>12</v>
      </c>
      <c r="AF10" s="44">
        <f>U13</f>
        <v>25</v>
      </c>
      <c r="AG10" s="42">
        <f>W14</f>
        <v>5</v>
      </c>
      <c r="AH10" s="43" t="s">
        <v>12</v>
      </c>
      <c r="AI10" s="44">
        <f>U14</f>
        <v>25</v>
      </c>
      <c r="AJ10" s="42">
        <f>W15</f>
        <v>25</v>
      </c>
      <c r="AK10" s="43" t="s">
        <v>12</v>
      </c>
      <c r="AL10" s="45">
        <f>U15</f>
        <v>5</v>
      </c>
      <c r="AM10" s="42">
        <f>W16</f>
        <v>14</v>
      </c>
      <c r="AN10" s="43" t="s">
        <v>12</v>
      </c>
      <c r="AO10" s="45">
        <f>U16</f>
        <v>25</v>
      </c>
      <c r="AP10" s="42">
        <f>W17</f>
        <v>8</v>
      </c>
      <c r="AQ10" s="43" t="s">
        <v>12</v>
      </c>
      <c r="AR10" s="44">
        <f>U17</f>
        <v>23</v>
      </c>
      <c r="AS10" s="46">
        <f>W18</f>
        <v>21</v>
      </c>
      <c r="AT10" s="43" t="s">
        <v>12</v>
      </c>
      <c r="AU10" s="45">
        <f>U18</f>
        <v>11</v>
      </c>
      <c r="AV10" s="47" t="str">
        <f>W19</f>
        <v/>
      </c>
      <c r="AW10" s="48" t="s">
        <v>12</v>
      </c>
      <c r="AX10" s="49" t="str">
        <f>U19</f>
        <v/>
      </c>
      <c r="AY10" s="50" t="str">
        <f>W20</f>
        <v/>
      </c>
      <c r="AZ10" s="48" t="s">
        <v>12</v>
      </c>
      <c r="BA10" s="49" t="str">
        <f>U20</f>
        <v/>
      </c>
      <c r="BB10" s="50" t="str">
        <f>W21</f>
        <v/>
      </c>
      <c r="BC10" s="48" t="s">
        <v>12</v>
      </c>
      <c r="BD10" s="49" t="str">
        <f>U21</f>
        <v/>
      </c>
      <c r="BE10" s="51" t="str">
        <f>W22</f>
        <v/>
      </c>
      <c r="BF10" s="52" t="s">
        <v>12</v>
      </c>
      <c r="BG10" s="53" t="str">
        <f>U22</f>
        <v/>
      </c>
      <c r="BH10" s="51" t="str">
        <f>W23</f>
        <v/>
      </c>
      <c r="BI10" s="52" t="s">
        <v>12</v>
      </c>
      <c r="BJ10" s="53" t="str">
        <f>U23</f>
        <v/>
      </c>
      <c r="BK10" s="55" t="str">
        <f>W24</f>
        <v/>
      </c>
      <c r="BL10" s="52" t="s">
        <v>12</v>
      </c>
      <c r="BM10" s="53" t="str">
        <f>U24</f>
        <v/>
      </c>
      <c r="BN10" s="55" t="str">
        <f>W25</f>
        <v/>
      </c>
      <c r="BO10" s="52" t="s">
        <v>12</v>
      </c>
      <c r="BP10" s="53" t="str">
        <f>U25</f>
        <v/>
      </c>
      <c r="BQ10" s="55" t="str">
        <f>W26</f>
        <v/>
      </c>
      <c r="BR10" s="52" t="s">
        <v>12</v>
      </c>
      <c r="BS10" s="53" t="str">
        <f>U26</f>
        <v/>
      </c>
      <c r="BT10" s="55" t="str">
        <f>W27</f>
        <v/>
      </c>
      <c r="BU10" s="52" t="s">
        <v>12</v>
      </c>
      <c r="BV10" s="53" t="str">
        <f>U27</f>
        <v/>
      </c>
      <c r="BW10" s="55" t="str">
        <f>W28</f>
        <v/>
      </c>
      <c r="BX10" s="52" t="s">
        <v>12</v>
      </c>
      <c r="BY10" s="53" t="str">
        <f>U28</f>
        <v/>
      </c>
      <c r="BZ10" s="59" t="str">
        <f>W29</f>
        <v/>
      </c>
      <c r="CA10" s="57" t="s">
        <v>12</v>
      </c>
      <c r="CB10" s="60" t="str">
        <f>U29</f>
        <v/>
      </c>
      <c r="CC10" s="59" t="str">
        <f>W30</f>
        <v/>
      </c>
      <c r="CD10" s="57" t="s">
        <v>12</v>
      </c>
      <c r="CE10" s="58" t="str">
        <f>U30</f>
        <v/>
      </c>
      <c r="CF10" s="59" t="str">
        <f>W31</f>
        <v/>
      </c>
      <c r="CG10" s="57" t="s">
        <v>12</v>
      </c>
      <c r="CH10" s="58" t="str">
        <f>U31</f>
        <v/>
      </c>
      <c r="CI10" s="56" t="str">
        <f>W32</f>
        <v/>
      </c>
      <c r="CJ10" s="57" t="s">
        <v>12</v>
      </c>
      <c r="CK10" s="58" t="str">
        <f>U32</f>
        <v/>
      </c>
      <c r="CL10" s="56" t="str">
        <f>W33</f>
        <v/>
      </c>
      <c r="CM10" s="57" t="s">
        <v>12</v>
      </c>
      <c r="CN10" s="58" t="str">
        <f>U33</f>
        <v/>
      </c>
      <c r="CO10" s="61">
        <f t="shared" si="1"/>
        <v>8</v>
      </c>
      <c r="CP10" s="62">
        <f>SUM(C10,F10,I10,L10,O10,R10,X10,AA10,AD10,AG10,AJ10,AM10,AP10,CL10,AS10,AV10,AY10,BB10,BE10,BH10,BK10,BN10,BQ10,BT10,BW10,BZ10,CC10,CF10,CI10)</f>
        <v>143</v>
      </c>
      <c r="CQ10" s="63" t="s">
        <v>12</v>
      </c>
      <c r="CR10" s="64">
        <f>SUM(E10,H10,K10,N10,Q10,T10,Z10,AC10,AF10,AI10,AL10,AO10,AR10,CN10,AU10,AX10,BA10,BD10,BG10,BJ10,BM10,BP10,BS10,BV10,BY10,CB10,CE10,CH10,CK10)</f>
        <v>292</v>
      </c>
      <c r="CS10" s="65">
        <f t="shared" si="2"/>
        <v>-149</v>
      </c>
      <c r="CT10" s="66">
        <f>IF('poznámky'!C1=7,'poznámky'!A19)+IF('poznámky'!C2=7,'poznámky'!A20)+IF('poznámky'!C3=7,'poznámky'!A21)+IF('poznámky'!C4=7,'poznámky'!A22)+IF('poznámky'!C5=7,'poznámky'!A23)+IF('poznámky'!C6=7,'poznámky'!A24)+IF('poznámky'!C7=7,'poznámky'!A25)+IF('poznámky'!C8=7,'poznámky'!A26)+IF('poznámky'!C9=7,'poznámky'!A27)+IF('poznámky'!C10=7,'poznámky'!A28)+IF('poznámky'!C11=7,'poznámky'!A29)+IF('poznámky'!C12=7,'poznámky'!A30)+IF('poznámky'!C13=7,'poznámky'!A31)+IF('poznámky'!C14=7,'poznámky'!A32)+IF('poznámky'!C15=7,'poznámky'!A33)+IF('poznámky'!C16=7,'poznámky'!A34)+IF('poznámky'!C17=7,'poznámky'!A35)+IF('poznámky'!C18=7,'poznámky'!A36)+IF('poznámky'!C19=7,'poznámky'!A37)+IF('poznámky'!C20=7,'poznámky'!A38)+IF('poznámky'!C21=7,'poznámky'!A39)+IF('poznámky'!C22=7,'poznámky'!A40)+IF('poznámky'!C23=7,'poznámky'!A41)+IF('poznámky'!C24=7,'poznámky'!A42)+IF('poznámky'!C25=7,'poznámky'!A43)+IF('poznámky'!C26=7,'poznámky'!A44)+IF('poznámky'!C27=7,'poznámky'!A45)+IF('poznámky'!C28=7,'poznámky'!A46)+IF('poznámky'!C29=7,'poznámky'!A47)+IF('poznámky'!C30=7,'poznámky'!A48)</f>
        <v>12</v>
      </c>
      <c r="CU10" s="67" t="s">
        <v>13</v>
      </c>
      <c r="CV10" s="68" t="str">
        <f t="shared" si="3"/>
        <v>Lukáš</v>
      </c>
      <c r="CW10" s="69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+IF(AV10&gt;AX10,2,"0")+IF(AV10=AX10,1)*IF(AV10+AX10=0,0,1)+IF(AY10&gt;BA10,2,"0")+IF(AY10=BA10,1)*IF(AY10+BA10=0,0,1)+IF(BB10&gt;BD10,2,"0")+IF(BB10=BD10,1)*IF(BB10+BD10=0,0,1)</f>
        <v>8</v>
      </c>
    </row>
    <row r="11" ht="19.5" customHeight="1">
      <c r="A11" s="37">
        <v>8.0</v>
      </c>
      <c r="B11" s="38" t="s">
        <v>20</v>
      </c>
      <c r="C11" s="42">
        <v>6.0</v>
      </c>
      <c r="D11" s="43" t="s">
        <v>12</v>
      </c>
      <c r="E11" s="44">
        <v>25.0</v>
      </c>
      <c r="F11" s="42">
        <v>0.0</v>
      </c>
      <c r="G11" s="43" t="s">
        <v>12</v>
      </c>
      <c r="H11" s="44">
        <v>25.0</v>
      </c>
      <c r="I11" s="42">
        <v>6.0</v>
      </c>
      <c r="J11" s="43" t="s">
        <v>12</v>
      </c>
      <c r="K11" s="44">
        <v>25.0</v>
      </c>
      <c r="L11" s="42">
        <v>4.0</v>
      </c>
      <c r="M11" s="43" t="s">
        <v>12</v>
      </c>
      <c r="N11" s="44">
        <v>25.0</v>
      </c>
      <c r="O11" s="42">
        <v>0.0</v>
      </c>
      <c r="P11" s="43" t="s">
        <v>12</v>
      </c>
      <c r="Q11" s="44">
        <v>25.0</v>
      </c>
      <c r="R11" s="42">
        <v>3.0</v>
      </c>
      <c r="S11" s="43" t="s">
        <v>12</v>
      </c>
      <c r="T11" s="44">
        <v>25.0</v>
      </c>
      <c r="U11" s="42">
        <v>10.0</v>
      </c>
      <c r="V11" s="43" t="s">
        <v>12</v>
      </c>
      <c r="W11" s="44">
        <v>25.0</v>
      </c>
      <c r="X11" s="39"/>
      <c r="Y11" s="40"/>
      <c r="Z11" s="41"/>
      <c r="AA11" s="42">
        <f>Z12</f>
        <v>25</v>
      </c>
      <c r="AB11" s="43" t="s">
        <v>12</v>
      </c>
      <c r="AC11" s="44">
        <f>X12</f>
        <v>4</v>
      </c>
      <c r="AD11" s="42">
        <f>Z13</f>
        <v>0</v>
      </c>
      <c r="AE11" s="43" t="s">
        <v>12</v>
      </c>
      <c r="AF11" s="44">
        <f>X13</f>
        <v>25</v>
      </c>
      <c r="AG11" s="42">
        <f>Z14</f>
        <v>0</v>
      </c>
      <c r="AH11" s="43" t="s">
        <v>12</v>
      </c>
      <c r="AI11" s="44">
        <f>X14</f>
        <v>25</v>
      </c>
      <c r="AJ11" s="42">
        <f>Z15</f>
        <v>25</v>
      </c>
      <c r="AK11" s="43" t="s">
        <v>12</v>
      </c>
      <c r="AL11" s="45">
        <f>X15</f>
        <v>6</v>
      </c>
      <c r="AM11" s="42">
        <f>Z16</f>
        <v>21</v>
      </c>
      <c r="AN11" s="43" t="s">
        <v>12</v>
      </c>
      <c r="AO11" s="45">
        <f>X16</f>
        <v>19</v>
      </c>
      <c r="AP11" s="42">
        <f>Z17</f>
        <v>13</v>
      </c>
      <c r="AQ11" s="43" t="s">
        <v>12</v>
      </c>
      <c r="AR11" s="44">
        <f>X17</f>
        <v>21</v>
      </c>
      <c r="AS11" s="46">
        <f>Z18</f>
        <v>25</v>
      </c>
      <c r="AT11" s="43" t="s">
        <v>12</v>
      </c>
      <c r="AU11" s="45">
        <f>X18</f>
        <v>0</v>
      </c>
      <c r="AV11" s="47" t="str">
        <f>Z19</f>
        <v/>
      </c>
      <c r="AW11" s="48" t="s">
        <v>12</v>
      </c>
      <c r="AX11" s="49" t="str">
        <f>X19</f>
        <v/>
      </c>
      <c r="AY11" s="50" t="str">
        <f>Z20</f>
        <v/>
      </c>
      <c r="AZ11" s="48" t="s">
        <v>12</v>
      </c>
      <c r="BA11" s="49" t="str">
        <f>X20</f>
        <v/>
      </c>
      <c r="BB11" s="50" t="str">
        <f>Z21</f>
        <v/>
      </c>
      <c r="BC11" s="48" t="s">
        <v>12</v>
      </c>
      <c r="BD11" s="49" t="str">
        <f>X21</f>
        <v/>
      </c>
      <c r="BE11" s="51" t="str">
        <f>Z22</f>
        <v/>
      </c>
      <c r="BF11" s="52" t="s">
        <v>12</v>
      </c>
      <c r="BG11" s="53" t="str">
        <f>X22</f>
        <v/>
      </c>
      <c r="BH11" s="51" t="str">
        <f>Z23</f>
        <v/>
      </c>
      <c r="BI11" s="52" t="s">
        <v>12</v>
      </c>
      <c r="BJ11" s="53" t="str">
        <f>X23</f>
        <v/>
      </c>
      <c r="BK11" s="55" t="str">
        <f>Z24</f>
        <v/>
      </c>
      <c r="BL11" s="52" t="s">
        <v>12</v>
      </c>
      <c r="BM11" s="53" t="str">
        <f>X24</f>
        <v/>
      </c>
      <c r="BN11" s="55" t="str">
        <f>Z25</f>
        <v/>
      </c>
      <c r="BO11" s="52" t="s">
        <v>12</v>
      </c>
      <c r="BP11" s="53" t="str">
        <f>X25</f>
        <v/>
      </c>
      <c r="BQ11" s="55" t="str">
        <f>Z26</f>
        <v/>
      </c>
      <c r="BR11" s="52" t="s">
        <v>12</v>
      </c>
      <c r="BS11" s="53" t="str">
        <f>X26</f>
        <v/>
      </c>
      <c r="BT11" s="55" t="str">
        <f>Z27</f>
        <v/>
      </c>
      <c r="BU11" s="52" t="s">
        <v>12</v>
      </c>
      <c r="BV11" s="53" t="str">
        <f>X27</f>
        <v/>
      </c>
      <c r="BW11" s="55" t="str">
        <f>Z28</f>
        <v/>
      </c>
      <c r="BX11" s="52" t="s">
        <v>12</v>
      </c>
      <c r="BY11" s="53" t="str">
        <f>X28</f>
        <v/>
      </c>
      <c r="BZ11" s="59" t="str">
        <f>Z29</f>
        <v/>
      </c>
      <c r="CA11" s="57" t="s">
        <v>12</v>
      </c>
      <c r="CB11" s="58" t="str">
        <f>X29</f>
        <v/>
      </c>
      <c r="CC11" s="59" t="str">
        <f>Z30</f>
        <v/>
      </c>
      <c r="CD11" s="57" t="s">
        <v>12</v>
      </c>
      <c r="CE11" s="60" t="str">
        <f>X30</f>
        <v/>
      </c>
      <c r="CF11" s="59" t="str">
        <f>Z31</f>
        <v/>
      </c>
      <c r="CG11" s="57" t="s">
        <v>12</v>
      </c>
      <c r="CH11" s="58" t="str">
        <f>X31</f>
        <v/>
      </c>
      <c r="CI11" s="59" t="str">
        <f>Z32</f>
        <v/>
      </c>
      <c r="CJ11" s="57" t="s">
        <v>12</v>
      </c>
      <c r="CK11" s="58" t="str">
        <f>X32</f>
        <v/>
      </c>
      <c r="CL11" s="56" t="str">
        <f>Z33</f>
        <v/>
      </c>
      <c r="CM11" s="57" t="s">
        <v>12</v>
      </c>
      <c r="CN11" s="58" t="str">
        <f>X33</f>
        <v/>
      </c>
      <c r="CO11" s="61">
        <f t="shared" si="1"/>
        <v>8</v>
      </c>
      <c r="CP11" s="62">
        <f>SUM(C11,F11,I11,L11,O11,R11,U11,AA11,AD11,AG11,AJ11,AM11,AP11,CL11,AS11,AV11,AY11,BB11,BE11,BH11,BK11,BN11,BQ11,BT11,BW11,BZ11,CC11,CF11,CI11)</f>
        <v>138</v>
      </c>
      <c r="CQ11" s="63" t="s">
        <v>12</v>
      </c>
      <c r="CR11" s="64">
        <f>SUM(E11,H11,K11,N11,Q11,T11,W11,AC11,AF11,AI11,AL11,AO11,AR11,CN11,AU11,AX11,BA11,BD11,BG11,BJ11,BM11,BP11,BS11,BV11,BY11,CB11,CE11,CH11,CK11)</f>
        <v>275</v>
      </c>
      <c r="CS11" s="65">
        <f t="shared" si="2"/>
        <v>-137</v>
      </c>
      <c r="CT11" s="66">
        <f>IF('poznámky'!C1=8,'poznámky'!A19)+IF('poznámky'!C2=8,'poznámky'!A20)+IF('poznámky'!C3=8,'poznámky'!A21)+IF('poznámky'!C4=8,'poznámky'!A22)+IF('poznámky'!C5=8,'poznámky'!A23)+IF('poznámky'!C6=8,'poznámky'!A24)+IF('poznámky'!C7=8,'poznámky'!A25)+IF('poznámky'!C8=8,'poznámky'!A26)+IF('poznámky'!C9=8,'poznámky'!A27)+IF('poznámky'!C10=8,'poznámky'!A28)+IF('poznámky'!C11=8,'poznámky'!A29)+IF('poznámky'!C12=8,'poznámky'!A30)+IF('poznámky'!C13=8,'poznámky'!A31)+IF('poznámky'!C14=8,'poznámky'!A32)+IF('poznámky'!C15=8,'poznámky'!A33)+IF('poznámky'!C16=8,'poznámky'!A34)+IF('poznámky'!C17=8,'poznámky'!A35)+IF('poznámky'!C18=8,'poznámky'!A36)+IF('poznámky'!C19=8,'poznámky'!A37)+IF('poznámky'!C20=8,'poznámky'!A38)+IF('poznámky'!C21=8,'poznámky'!A39)+IF('poznámky'!C22=8,'poznámky'!A40)+IF('poznámky'!C23=8,'poznámky'!A41)+IF('poznámky'!C24=8,'poznámky'!A42)+IF('poznámky'!C25=8,'poznámky'!A43)+IF('poznámky'!C26=8,'poznámky'!A44)+IF('poznámky'!C27=8,'poznámky'!A45)+IF('poznámky'!C28=8,'poznámky'!A46)+IF('poznámky'!C29=8,'poznámky'!A47)+IF('poznámky'!C30=8,'poznámky'!A48)</f>
        <v>11</v>
      </c>
      <c r="CU11" s="67" t="s">
        <v>13</v>
      </c>
      <c r="CV11" s="68" t="str">
        <f t="shared" si="3"/>
        <v>Adrian</v>
      </c>
      <c r="CW11" s="69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+IF(AV11&gt;AX11,2,"0")+IF(AV11=AX11,1)*IF(AV11+AX11=0,0,1)+IF(AY11&gt;BA11,2,"0")+IF(AY11=BA11,1)*IF(AY11+BA11=0,0,1)+IF(BB11&gt;BD11,2,"0")+IF(BB11=BD11,1)*IF(BB11+BD11=0,0,1)</f>
        <v>8</v>
      </c>
    </row>
    <row r="12" ht="19.5" customHeight="1">
      <c r="A12" s="37">
        <v>9.0</v>
      </c>
      <c r="B12" s="38" t="s">
        <v>21</v>
      </c>
      <c r="C12" s="42">
        <v>0.0</v>
      </c>
      <c r="D12" s="43" t="s">
        <v>12</v>
      </c>
      <c r="E12" s="44">
        <v>25.0</v>
      </c>
      <c r="F12" s="42">
        <v>0.0</v>
      </c>
      <c r="G12" s="43" t="s">
        <v>12</v>
      </c>
      <c r="H12" s="44">
        <v>25.0</v>
      </c>
      <c r="I12" s="42">
        <v>0.0</v>
      </c>
      <c r="J12" s="43" t="s">
        <v>12</v>
      </c>
      <c r="K12" s="44">
        <v>25.0</v>
      </c>
      <c r="L12" s="42">
        <v>5.0</v>
      </c>
      <c r="M12" s="43" t="s">
        <v>12</v>
      </c>
      <c r="N12" s="44">
        <v>25.0</v>
      </c>
      <c r="O12" s="42">
        <v>0.0</v>
      </c>
      <c r="P12" s="43" t="s">
        <v>12</v>
      </c>
      <c r="Q12" s="44">
        <v>25.0</v>
      </c>
      <c r="R12" s="42">
        <v>0.0</v>
      </c>
      <c r="S12" s="43" t="s">
        <v>12</v>
      </c>
      <c r="T12" s="44">
        <v>25.0</v>
      </c>
      <c r="U12" s="42">
        <v>18.0</v>
      </c>
      <c r="V12" s="43" t="s">
        <v>12</v>
      </c>
      <c r="W12" s="44">
        <v>22.0</v>
      </c>
      <c r="X12" s="70">
        <v>4.0</v>
      </c>
      <c r="Y12" s="43" t="s">
        <v>12</v>
      </c>
      <c r="Z12" s="71">
        <v>25.0</v>
      </c>
      <c r="AA12" s="39"/>
      <c r="AB12" s="40"/>
      <c r="AC12" s="41"/>
      <c r="AD12" s="42">
        <f>AC13</f>
        <v>11</v>
      </c>
      <c r="AE12" s="43" t="s">
        <v>12</v>
      </c>
      <c r="AF12" s="44">
        <f>AA13</f>
        <v>19</v>
      </c>
      <c r="AG12" s="42">
        <f>AC14</f>
        <v>0</v>
      </c>
      <c r="AH12" s="43" t="s">
        <v>12</v>
      </c>
      <c r="AI12" s="44">
        <f>AA14</f>
        <v>25</v>
      </c>
      <c r="AJ12" s="42">
        <f>AC15</f>
        <v>11</v>
      </c>
      <c r="AK12" s="43" t="s">
        <v>12</v>
      </c>
      <c r="AL12" s="45">
        <f>AA15</f>
        <v>21</v>
      </c>
      <c r="AM12" s="42">
        <f>AC16</f>
        <v>13</v>
      </c>
      <c r="AN12" s="43" t="s">
        <v>12</v>
      </c>
      <c r="AO12" s="45">
        <f>AA16</f>
        <v>19</v>
      </c>
      <c r="AP12" s="42">
        <f>AC17</f>
        <v>14</v>
      </c>
      <c r="AQ12" s="43" t="s">
        <v>12</v>
      </c>
      <c r="AR12" s="44">
        <f>AA17</f>
        <v>22</v>
      </c>
      <c r="AS12" s="46">
        <f>AC18</f>
        <v>23</v>
      </c>
      <c r="AT12" s="43" t="s">
        <v>12</v>
      </c>
      <c r="AU12" s="45">
        <f>AA18</f>
        <v>5</v>
      </c>
      <c r="AV12" s="47" t="str">
        <f>AC19</f>
        <v/>
      </c>
      <c r="AW12" s="48" t="s">
        <v>12</v>
      </c>
      <c r="AX12" s="49" t="str">
        <f>AA19</f>
        <v/>
      </c>
      <c r="AY12" s="50" t="str">
        <f>AC20</f>
        <v/>
      </c>
      <c r="AZ12" s="48" t="s">
        <v>12</v>
      </c>
      <c r="BA12" s="49" t="str">
        <f>AA20</f>
        <v/>
      </c>
      <c r="BB12" s="50" t="str">
        <f>AC21</f>
        <v/>
      </c>
      <c r="BC12" s="48" t="s">
        <v>12</v>
      </c>
      <c r="BD12" s="49" t="str">
        <f>AA21</f>
        <v/>
      </c>
      <c r="BE12" s="51" t="str">
        <f>AC22</f>
        <v/>
      </c>
      <c r="BF12" s="52" t="s">
        <v>12</v>
      </c>
      <c r="BG12" s="53" t="str">
        <f>AA22</f>
        <v/>
      </c>
      <c r="BH12" s="51" t="str">
        <f>AC23</f>
        <v/>
      </c>
      <c r="BI12" s="52" t="s">
        <v>12</v>
      </c>
      <c r="BJ12" s="53" t="str">
        <f>AA23</f>
        <v/>
      </c>
      <c r="BK12" s="55" t="str">
        <f>AC24</f>
        <v/>
      </c>
      <c r="BL12" s="52" t="s">
        <v>12</v>
      </c>
      <c r="BM12" s="53" t="str">
        <f>AA24</f>
        <v/>
      </c>
      <c r="BN12" s="55" t="str">
        <f>AC25</f>
        <v/>
      </c>
      <c r="BO12" s="52" t="s">
        <v>12</v>
      </c>
      <c r="BP12" s="53" t="str">
        <f>AA25</f>
        <v/>
      </c>
      <c r="BQ12" s="55" t="str">
        <f>AC26</f>
        <v/>
      </c>
      <c r="BR12" s="52" t="s">
        <v>12</v>
      </c>
      <c r="BS12" s="53" t="str">
        <f>AA26</f>
        <v/>
      </c>
      <c r="BT12" s="55" t="str">
        <f>AC27</f>
        <v/>
      </c>
      <c r="BU12" s="52" t="s">
        <v>12</v>
      </c>
      <c r="BV12" s="53" t="str">
        <f>AA27</f>
        <v/>
      </c>
      <c r="BW12" s="55" t="str">
        <f>AC28</f>
        <v/>
      </c>
      <c r="BX12" s="52" t="s">
        <v>12</v>
      </c>
      <c r="BY12" s="53" t="str">
        <f>AA28</f>
        <v/>
      </c>
      <c r="BZ12" s="59" t="str">
        <f>AC29</f>
        <v/>
      </c>
      <c r="CA12" s="57" t="s">
        <v>12</v>
      </c>
      <c r="CB12" s="58" t="str">
        <f>AA29</f>
        <v/>
      </c>
      <c r="CC12" s="59" t="str">
        <f>AC30</f>
        <v/>
      </c>
      <c r="CD12" s="57" t="s">
        <v>12</v>
      </c>
      <c r="CE12" s="58" t="str">
        <f>AA30</f>
        <v/>
      </c>
      <c r="CF12" s="59" t="str">
        <f>AC31</f>
        <v/>
      </c>
      <c r="CG12" s="57" t="s">
        <v>12</v>
      </c>
      <c r="CH12" s="60" t="str">
        <f>AA31</f>
        <v/>
      </c>
      <c r="CI12" s="59" t="str">
        <f>AC32</f>
        <v/>
      </c>
      <c r="CJ12" s="57" t="s">
        <v>12</v>
      </c>
      <c r="CK12" s="58" t="str">
        <f>AA32</f>
        <v/>
      </c>
      <c r="CL12" s="59" t="str">
        <f>AC33</f>
        <v/>
      </c>
      <c r="CM12" s="57" t="s">
        <v>12</v>
      </c>
      <c r="CN12" s="58" t="str">
        <f>AA33</f>
        <v/>
      </c>
      <c r="CO12" s="61">
        <f t="shared" si="1"/>
        <v>2</v>
      </c>
      <c r="CP12" s="62">
        <f>SUM(C12,F12,I12,L12,O12,R12,U12,X12,AD12,AG12,AJ12,AM12,AP12,CL12,AS12,AV12,AY12,BB12,BE12,BH12,BK12,BN12,BQ12,BT12,BW12,BZ12,CC12,CF12,CI12)</f>
        <v>99</v>
      </c>
      <c r="CQ12" s="63" t="s">
        <v>12</v>
      </c>
      <c r="CR12" s="64">
        <f>SUM(E12,H12,K12,N12,Q12,T12,W12,Z12,AF12,AI12,AL12,AO12,AR12,CN12,AU12,AX12,BA12,BD12,BG12,BJ12,BM12,BP12,BS12,BV12,BY12,CB12,CE12,CH12,CK12)</f>
        <v>308</v>
      </c>
      <c r="CS12" s="65">
        <f t="shared" si="2"/>
        <v>-209</v>
      </c>
      <c r="CT12" s="66">
        <f>IF('poznámky'!C1=9,'poznámky'!A19)+IF('poznámky'!C2=9,'poznámky'!A20)+IF('poznámky'!C3=9,'poznámky'!A21)+IF('poznámky'!C4=9,'poznámky'!A22)+IF('poznámky'!C5=9,'poznámky'!A23)+IF('poznámky'!C6=9,'poznámky'!A24)+IF('poznámky'!C7=9,'poznámky'!A25)+IF('poznámky'!C8=9,'poznámky'!A26)+IF('poznámky'!C9=9,'poznámky'!A27)+IF('poznámky'!C10=9,'poznámky'!A28)+IF('poznámky'!C11=9,'poznámky'!A29)+IF('poznámky'!C12=9,'poznámky'!A30)+IF('poznámky'!C13=9,'poznámky'!A31)+IF('poznámky'!C14=9,'poznámky'!A32)+IF('poznámky'!C15=9,'poznámky'!A33)+IF('poznámky'!C16=9,'poznámky'!A34)+IF('poznámky'!C17=9,'poznámky'!A35)+IF('poznámky'!C18=9,'poznámky'!A36)+IF('poznámky'!C19=9,'poznámky'!A37)+IF('poznámky'!C20=9,'poznámky'!A38)+IF('poznámky'!C21=9,'poznámky'!A39)+IF('poznámky'!C22=9,'poznámky'!A40)+IF('poznámky'!C23=9,'poznámky'!A41)+IF('poznámky'!C24=9,'poznámky'!A42)+IF('poznámky'!C25=9,'poznámky'!A43)+IF('poznámky'!C26=9,'poznámky'!A44)+IF('poznámky'!C27=9,'poznámky'!A45)+IF('poznámky'!C28=9,'poznámky'!A46)+IF('poznámky'!C29=9,'poznámky'!A47)+IF('poznámky'!C30=9,'poznámky'!A48)</f>
        <v>14</v>
      </c>
      <c r="CU12" s="67" t="s">
        <v>13</v>
      </c>
      <c r="CV12" s="68" t="str">
        <f t="shared" si="3"/>
        <v>Zdeňka</v>
      </c>
      <c r="CW12" s="69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+IF(AV12&gt;AX12,2,"0")+IF(AV12=AX12,1)*IF(AV12+AX12=0,0,1)+IF(AY12&gt;BA12,2,"0")+IF(AY12=BA12,1)*IF(AY12+BA12=0,0,1)+IF(BB12&gt;BD12,2,"0")+IF(BB12=BD12,1)*IF(BB12+BD12=0,0,1)</f>
        <v>2</v>
      </c>
    </row>
    <row r="13" ht="19.5" customHeight="1">
      <c r="A13" s="37">
        <v>10.0</v>
      </c>
      <c r="B13" s="38" t="s">
        <v>22</v>
      </c>
      <c r="C13" s="42">
        <v>7.0</v>
      </c>
      <c r="D13" s="43" t="s">
        <v>12</v>
      </c>
      <c r="E13" s="44">
        <v>25.0</v>
      </c>
      <c r="F13" s="42">
        <v>10.0</v>
      </c>
      <c r="G13" s="43" t="s">
        <v>12</v>
      </c>
      <c r="H13" s="44">
        <v>25.0</v>
      </c>
      <c r="I13" s="42">
        <v>11.0</v>
      </c>
      <c r="J13" s="43" t="s">
        <v>12</v>
      </c>
      <c r="K13" s="44">
        <v>25.0</v>
      </c>
      <c r="L13" s="42">
        <v>15.0</v>
      </c>
      <c r="M13" s="43" t="s">
        <v>12</v>
      </c>
      <c r="N13" s="44">
        <v>20.0</v>
      </c>
      <c r="O13" s="42">
        <v>8.0</v>
      </c>
      <c r="P13" s="43" t="s">
        <v>12</v>
      </c>
      <c r="Q13" s="44">
        <v>24.0</v>
      </c>
      <c r="R13" s="42">
        <v>0.0</v>
      </c>
      <c r="S13" s="43" t="s">
        <v>12</v>
      </c>
      <c r="T13" s="44">
        <v>25.0</v>
      </c>
      <c r="U13" s="42">
        <v>25.0</v>
      </c>
      <c r="V13" s="43" t="s">
        <v>12</v>
      </c>
      <c r="W13" s="44">
        <v>10.0</v>
      </c>
      <c r="X13" s="42">
        <v>25.0</v>
      </c>
      <c r="Y13" s="43" t="s">
        <v>12</v>
      </c>
      <c r="Z13" s="44">
        <v>0.0</v>
      </c>
      <c r="AA13" s="42">
        <v>19.0</v>
      </c>
      <c r="AB13" s="43" t="s">
        <v>12</v>
      </c>
      <c r="AC13" s="44">
        <v>11.0</v>
      </c>
      <c r="AD13" s="39"/>
      <c r="AE13" s="40"/>
      <c r="AF13" s="41"/>
      <c r="AG13" s="42">
        <f>AF14</f>
        <v>5</v>
      </c>
      <c r="AH13" s="43" t="s">
        <v>12</v>
      </c>
      <c r="AI13" s="44">
        <f>AD14</f>
        <v>25</v>
      </c>
      <c r="AJ13" s="42">
        <f>AF15</f>
        <v>25</v>
      </c>
      <c r="AK13" s="43" t="s">
        <v>12</v>
      </c>
      <c r="AL13" s="45">
        <f>AD15</f>
        <v>6</v>
      </c>
      <c r="AM13" s="42">
        <f>AF16</f>
        <v>18</v>
      </c>
      <c r="AN13" s="43" t="s">
        <v>12</v>
      </c>
      <c r="AO13" s="45">
        <f>AD16</f>
        <v>14</v>
      </c>
      <c r="AP13" s="42">
        <f>AF17</f>
        <v>25</v>
      </c>
      <c r="AQ13" s="43" t="s">
        <v>12</v>
      </c>
      <c r="AR13" s="44">
        <f>AD17</f>
        <v>5</v>
      </c>
      <c r="AS13" s="46">
        <f>AF18</f>
        <v>25</v>
      </c>
      <c r="AT13" s="43" t="s">
        <v>12</v>
      </c>
      <c r="AU13" s="45">
        <f>AD18</f>
        <v>0</v>
      </c>
      <c r="AV13" s="47" t="str">
        <f>AF19</f>
        <v/>
      </c>
      <c r="AW13" s="48" t="s">
        <v>12</v>
      </c>
      <c r="AX13" s="49" t="str">
        <f>AD19</f>
        <v/>
      </c>
      <c r="AY13" s="50" t="str">
        <f>AF20</f>
        <v/>
      </c>
      <c r="AZ13" s="48" t="s">
        <v>12</v>
      </c>
      <c r="BA13" s="49" t="str">
        <f>AD20</f>
        <v/>
      </c>
      <c r="BB13" s="50" t="str">
        <f>AF21</f>
        <v/>
      </c>
      <c r="BC13" s="48" t="s">
        <v>12</v>
      </c>
      <c r="BD13" s="49" t="str">
        <f>AD21</f>
        <v/>
      </c>
      <c r="BE13" s="51" t="str">
        <f>AF22</f>
        <v/>
      </c>
      <c r="BF13" s="52" t="s">
        <v>12</v>
      </c>
      <c r="BG13" s="53" t="str">
        <f>AD22</f>
        <v/>
      </c>
      <c r="BH13" s="51" t="str">
        <f>AF23</f>
        <v/>
      </c>
      <c r="BI13" s="52" t="s">
        <v>12</v>
      </c>
      <c r="BJ13" s="53" t="str">
        <f>AD23</f>
        <v/>
      </c>
      <c r="BK13" s="55" t="str">
        <f>AF24</f>
        <v/>
      </c>
      <c r="BL13" s="52" t="s">
        <v>12</v>
      </c>
      <c r="BM13" s="53" t="str">
        <f>AD24</f>
        <v/>
      </c>
      <c r="BN13" s="55" t="str">
        <f>AF25</f>
        <v/>
      </c>
      <c r="BO13" s="52" t="s">
        <v>12</v>
      </c>
      <c r="BP13" s="53" t="str">
        <f>AD25</f>
        <v/>
      </c>
      <c r="BQ13" s="55" t="str">
        <f>AF26</f>
        <v/>
      </c>
      <c r="BR13" s="52" t="s">
        <v>12</v>
      </c>
      <c r="BS13" s="53" t="str">
        <f>AD26</f>
        <v/>
      </c>
      <c r="BT13" s="55" t="str">
        <f>AF27</f>
        <v/>
      </c>
      <c r="BU13" s="52" t="s">
        <v>12</v>
      </c>
      <c r="BV13" s="53" t="str">
        <f>AD27</f>
        <v/>
      </c>
      <c r="BW13" s="55" t="str">
        <f>AF28</f>
        <v/>
      </c>
      <c r="BX13" s="52" t="s">
        <v>12</v>
      </c>
      <c r="BY13" s="53" t="str">
        <f>AD28</f>
        <v/>
      </c>
      <c r="BZ13" s="59" t="str">
        <f>AF29</f>
        <v/>
      </c>
      <c r="CA13" s="57" t="s">
        <v>12</v>
      </c>
      <c r="CB13" s="58" t="str">
        <f>AD29</f>
        <v/>
      </c>
      <c r="CC13" s="59" t="str">
        <f>AF30</f>
        <v/>
      </c>
      <c r="CD13" s="57" t="s">
        <v>12</v>
      </c>
      <c r="CE13" s="58" t="str">
        <f>AD30</f>
        <v/>
      </c>
      <c r="CF13" s="59" t="str">
        <f>AF31</f>
        <v/>
      </c>
      <c r="CG13" s="57" t="s">
        <v>12</v>
      </c>
      <c r="CH13" s="58" t="str">
        <f>AD31</f>
        <v/>
      </c>
      <c r="CI13" s="59" t="str">
        <f>AF32</f>
        <v/>
      </c>
      <c r="CJ13" s="57" t="s">
        <v>12</v>
      </c>
      <c r="CK13" s="60" t="str">
        <f>AD32</f>
        <v/>
      </c>
      <c r="CL13" s="59" t="str">
        <f>AF33</f>
        <v/>
      </c>
      <c r="CM13" s="57" t="s">
        <v>12</v>
      </c>
      <c r="CN13" s="58" t="str">
        <f>AD33</f>
        <v/>
      </c>
      <c r="CO13" s="61">
        <f t="shared" si="1"/>
        <v>14</v>
      </c>
      <c r="CP13" s="62">
        <f>SUM(C13,F13,I13,L13,O13,R13,U13,X13,AA13,AG13,AJ13,AM13,AP13,CL13,AS13,AV13,AY13,BB13,BE13,BH13,BK13,BN13,BQ13,BT13,BW13,BZ13,CC13,CF13,CI13)</f>
        <v>218</v>
      </c>
      <c r="CQ13" s="63" t="s">
        <v>12</v>
      </c>
      <c r="CR13" s="64">
        <f>SUM(E13,H13,K13,N13,Q13,T13,W13,Z13,AC13,AI13,AL13,AO13,AR13,CN13,AU13,AX13,BA13,BD13,BG13,BJ13,BM13,BP13,BS13,BV13,BY13,CB13,CE13,CH13,CK13)</f>
        <v>215</v>
      </c>
      <c r="CS13" s="65">
        <f t="shared" si="2"/>
        <v>3</v>
      </c>
      <c r="CT13" s="66">
        <f>IF('poznámky'!C1=10,'poznámky'!A19)+IF('poznámky'!C2=10,'poznámky'!A20)+IF('poznámky'!C3=10,'poznámky'!A21)+IF('poznámky'!C4=10,'poznámky'!A22)+IF('poznámky'!C5=10,'poznámky'!A23)+IF('poznámky'!C6=10,'poznámky'!A24)+IF('poznámky'!C7=10,'poznámky'!A25)+IF('poznámky'!C8=10,'poznámky'!A26)+IF('poznámky'!C9=10,'poznámky'!A27)+IF('poznámky'!C10=10,'poznámky'!A28)+IF('poznámky'!C11=10,'poznámky'!A29)+IF('poznámky'!C12=10,'poznámky'!A30)+IF('poznámky'!C13=10,'poznámky'!A31)+IF('poznámky'!C14=10,'poznámky'!A32)+IF('poznámky'!C15=10,'poznámky'!A33)+IF('poznámky'!C16=10,'poznámky'!A34)+IF('poznámky'!C17=10,'poznámky'!A35)+IF('poznámky'!C18=10,'poznámky'!A36)+IF('poznámky'!C19=10,'poznámky'!A37)+IF('poznámky'!C20=10,'poznámky'!A38)+IF('poznámky'!C21=10,'poznámky'!A39)+IF('poznámky'!C22=10,'poznámky'!A40)+IF('poznámky'!C23=10,'poznámky'!A41)+IF('poznámky'!C24=10,'poznámky'!A42)+IF('poznámky'!C25=10,'poznámky'!A43)+IF('poznámky'!C26=10,'poznámky'!A44)+IF('poznámky'!C27=10,'poznámky'!A45)+IF('poznámky'!C28=10,'poznámky'!A46)+IF('poznámky'!C29=10,'poznámky'!A47)+IF('poznámky'!C30=10,'poznámky'!A48)</f>
        <v>8</v>
      </c>
      <c r="CU13" s="67" t="s">
        <v>13</v>
      </c>
      <c r="CV13" s="68" t="str">
        <f t="shared" si="3"/>
        <v>Franta</v>
      </c>
      <c r="CW13" s="69">
        <f>IF(C13&gt;E13,2,"0")+IF(C13=E13,1)*IF(C13+E13=0,0,1)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+IF(AV13&gt;AX13,2,"0")+IF(AV13=AX13,1)*IF(AV13+AX13=0,0,1)+IF(AY13&gt;BA13,2,"0")+IF(AY13=BA13,1)*IF(AY13+BA13=0,0,1)+IF(BB13&gt;BD13,2,"0")+IF(BB13=BD13,1)*IF(BB13+BD13=0,0,1)</f>
        <v>14</v>
      </c>
    </row>
    <row r="14" ht="19.5" customHeight="1">
      <c r="A14" s="37">
        <v>11.0</v>
      </c>
      <c r="B14" s="38" t="s">
        <v>23</v>
      </c>
      <c r="C14" s="42">
        <v>25.0</v>
      </c>
      <c r="D14" s="43" t="s">
        <v>12</v>
      </c>
      <c r="E14" s="44">
        <v>6.0</v>
      </c>
      <c r="F14" s="42">
        <v>15.0</v>
      </c>
      <c r="G14" s="43" t="s">
        <v>12</v>
      </c>
      <c r="H14" s="44">
        <v>10.0</v>
      </c>
      <c r="I14" s="42">
        <v>13.0</v>
      </c>
      <c r="J14" s="43" t="s">
        <v>12</v>
      </c>
      <c r="K14" s="44">
        <v>10.0</v>
      </c>
      <c r="L14" s="42">
        <v>17.0</v>
      </c>
      <c r="M14" s="43" t="s">
        <v>12</v>
      </c>
      <c r="N14" s="44">
        <v>23.0</v>
      </c>
      <c r="O14" s="42">
        <v>7.0</v>
      </c>
      <c r="P14" s="43" t="s">
        <v>12</v>
      </c>
      <c r="Q14" s="44">
        <v>25.0</v>
      </c>
      <c r="R14" s="42">
        <v>8.0</v>
      </c>
      <c r="S14" s="43" t="s">
        <v>12</v>
      </c>
      <c r="T14" s="44">
        <v>25.0</v>
      </c>
      <c r="U14" s="42">
        <v>25.0</v>
      </c>
      <c r="V14" s="43" t="s">
        <v>12</v>
      </c>
      <c r="W14" s="44">
        <v>5.0</v>
      </c>
      <c r="X14" s="42">
        <v>25.0</v>
      </c>
      <c r="Y14" s="43" t="s">
        <v>12</v>
      </c>
      <c r="Z14" s="44">
        <v>0.0</v>
      </c>
      <c r="AA14" s="42">
        <v>25.0</v>
      </c>
      <c r="AB14" s="43" t="s">
        <v>12</v>
      </c>
      <c r="AC14" s="44">
        <v>0.0</v>
      </c>
      <c r="AD14" s="42">
        <v>25.0</v>
      </c>
      <c r="AE14" s="43" t="s">
        <v>12</v>
      </c>
      <c r="AF14" s="44">
        <v>5.0</v>
      </c>
      <c r="AG14" s="39"/>
      <c r="AH14" s="40"/>
      <c r="AI14" s="41"/>
      <c r="AJ14" s="42">
        <f>AI15</f>
        <v>25</v>
      </c>
      <c r="AK14" s="43" t="s">
        <v>12</v>
      </c>
      <c r="AL14" s="45">
        <f>AG15</f>
        <v>0</v>
      </c>
      <c r="AM14" s="42">
        <f>AI16</f>
        <v>25</v>
      </c>
      <c r="AN14" s="43" t="s">
        <v>12</v>
      </c>
      <c r="AO14" s="45">
        <f>AG16</f>
        <v>10</v>
      </c>
      <c r="AP14" s="42">
        <f>AI17</f>
        <v>25</v>
      </c>
      <c r="AQ14" s="43" t="s">
        <v>12</v>
      </c>
      <c r="AR14" s="44">
        <f>AG17</f>
        <v>5</v>
      </c>
      <c r="AS14" s="46">
        <f>AI18</f>
        <v>25</v>
      </c>
      <c r="AT14" s="43" t="s">
        <v>12</v>
      </c>
      <c r="AU14" s="45">
        <f>AG18</f>
        <v>0</v>
      </c>
      <c r="AV14" s="47" t="str">
        <f>AI19</f>
        <v/>
      </c>
      <c r="AW14" s="48" t="s">
        <v>12</v>
      </c>
      <c r="AX14" s="49" t="str">
        <f>AG19</f>
        <v/>
      </c>
      <c r="AY14" s="50" t="str">
        <f>AI20</f>
        <v/>
      </c>
      <c r="AZ14" s="48" t="s">
        <v>12</v>
      </c>
      <c r="BA14" s="49" t="str">
        <f>AG20</f>
        <v/>
      </c>
      <c r="BB14" s="50" t="str">
        <f>AI21</f>
        <v/>
      </c>
      <c r="BC14" s="48" t="s">
        <v>12</v>
      </c>
      <c r="BD14" s="49" t="str">
        <f>AG21</f>
        <v/>
      </c>
      <c r="BE14" s="51" t="str">
        <f>AI22</f>
        <v/>
      </c>
      <c r="BF14" s="52" t="s">
        <v>12</v>
      </c>
      <c r="BG14" s="53" t="str">
        <f>AG22</f>
        <v/>
      </c>
      <c r="BH14" s="51" t="str">
        <f>AI23</f>
        <v/>
      </c>
      <c r="BI14" s="52" t="s">
        <v>12</v>
      </c>
      <c r="BJ14" s="53" t="str">
        <f>AG23</f>
        <v/>
      </c>
      <c r="BK14" s="55" t="str">
        <f>AI24</f>
        <v/>
      </c>
      <c r="BL14" s="52" t="s">
        <v>12</v>
      </c>
      <c r="BM14" s="53" t="str">
        <f>AG24</f>
        <v/>
      </c>
      <c r="BN14" s="55" t="str">
        <f>AI25</f>
        <v/>
      </c>
      <c r="BO14" s="52" t="s">
        <v>12</v>
      </c>
      <c r="BP14" s="53" t="str">
        <f>AG25</f>
        <v/>
      </c>
      <c r="BQ14" s="55" t="str">
        <f>AI26</f>
        <v/>
      </c>
      <c r="BR14" s="52" t="s">
        <v>12</v>
      </c>
      <c r="BS14" s="53" t="str">
        <f>AG26</f>
        <v/>
      </c>
      <c r="BT14" s="55" t="str">
        <f>AI27</f>
        <v/>
      </c>
      <c r="BU14" s="52" t="s">
        <v>12</v>
      </c>
      <c r="BV14" s="53" t="str">
        <f>AG27</f>
        <v/>
      </c>
      <c r="BW14" s="55" t="str">
        <f>AI28</f>
        <v/>
      </c>
      <c r="BX14" s="52" t="s">
        <v>12</v>
      </c>
      <c r="BY14" s="53" t="str">
        <f>AG28</f>
        <v/>
      </c>
      <c r="BZ14" s="59" t="str">
        <f>AI29</f>
        <v/>
      </c>
      <c r="CA14" s="57" t="s">
        <v>12</v>
      </c>
      <c r="CB14" s="58" t="str">
        <f>AG29</f>
        <v/>
      </c>
      <c r="CC14" s="59" t="str">
        <f>AI30</f>
        <v/>
      </c>
      <c r="CD14" s="57" t="s">
        <v>12</v>
      </c>
      <c r="CE14" s="58" t="str">
        <f>AG30</f>
        <v/>
      </c>
      <c r="CF14" s="59" t="str">
        <f>AI31</f>
        <v/>
      </c>
      <c r="CG14" s="57" t="s">
        <v>12</v>
      </c>
      <c r="CH14" s="58" t="str">
        <f>AG31</f>
        <v/>
      </c>
      <c r="CI14" s="59" t="str">
        <f>AI32</f>
        <v/>
      </c>
      <c r="CJ14" s="57" t="s">
        <v>12</v>
      </c>
      <c r="CK14" s="58" t="str">
        <f>AG32</f>
        <v/>
      </c>
      <c r="CL14" s="59" t="str">
        <f>AI33</f>
        <v/>
      </c>
      <c r="CM14" s="57" t="s">
        <v>12</v>
      </c>
      <c r="CN14" s="60" t="str">
        <f>AG33</f>
        <v/>
      </c>
      <c r="CO14" s="61">
        <f t="shared" si="1"/>
        <v>22</v>
      </c>
      <c r="CP14" s="62">
        <f>SUM(C14,F14,I14,L14,O14,R14,U14,X14,AA14,AD14,AJ14,AM14,AP14,CL14,AS14,AV14,AY14,BB14,BE14,BH14,BK14,BN14,BQ14,BT14,BW14,BZ14,CC14,CF14,CI14)</f>
        <v>285</v>
      </c>
      <c r="CQ14" s="63" t="s">
        <v>12</v>
      </c>
      <c r="CR14" s="64">
        <f>SUM(E14,H14,K14,N14,Q14,T14,W14,Z14,AC14,AF14,AL14,AO14,AR14,CN14,AU14,AX14,BA14,BD14,BG14,BJ14,BM14,BP14,BS14,BV14,BY14,CB14,CE14,CH14,CK14)</f>
        <v>124</v>
      </c>
      <c r="CS14" s="65">
        <f t="shared" si="2"/>
        <v>161</v>
      </c>
      <c r="CT14" s="66">
        <f>IF('poznámky'!C1=11,'poznámky'!A19)+IF('poznámky'!C2=11,'poznámky'!A20)+IF('poznámky'!C3=11,'poznámky'!A21)+IF('poznámky'!C4=11,'poznámky'!A22)+IF('poznámky'!C5=11,'poznámky'!A23)+IF('poznámky'!C6=11,'poznámky'!A24)+IF('poznámky'!C7=11,'poznámky'!A25)+IF('poznámky'!C8=11,'poznámky'!A26)+IF('poznámky'!C9=11,'poznámky'!A27)+IF('poznámky'!C10=11,'poznámky'!A28)+IF('poznámky'!C11=11,'poznámky'!A29)+IF('poznámky'!C12=11,'poznámky'!A30)+IF('poznámky'!C13=11,'poznámky'!A31)+IF('poznámky'!C14=11,'poznámky'!A32)+IF('poznámky'!C15=11,'poznámky'!A33)+IF('poznámky'!C16=11,'poznámky'!A34)+IF('poznámky'!C17=11,'poznámky'!A35)+IF('poznámky'!C18=11,'poznámky'!A36)+IF('poznámky'!C19=11,'poznámky'!A37)+IF('poznámky'!C20=11,'poznámky'!A38)+IF('poznámky'!C21=11,'poznámky'!A39)+IF('poznámky'!C22=11,'poznámky'!A40)+IF('poznámky'!C23=11,'poznámky'!A41)+IF('poznámky'!C24=11,'poznámky'!A42)+IF('poznámky'!C25=11,'poznámky'!A43)+IF('poznámky'!C26=11,'poznámky'!A44)+IF('poznámky'!C27=11,'poznámky'!A45)+IF('poznámky'!C28=11,'poznámky'!A46)+IF('poznámky'!C29=11,'poznámky'!A47)+IF('poznámky'!C30=11,'poznámky'!A48)</f>
        <v>5</v>
      </c>
      <c r="CU14" s="67" t="s">
        <v>13</v>
      </c>
      <c r="CV14" s="68" t="str">
        <f t="shared" si="3"/>
        <v>Honza</v>
      </c>
      <c r="CW14" s="69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+IF(AV14&gt;AX14,2,"0")+IF(AV14=AX14,1)*IF(AV14+AX14=0,0,1)+IF(AY14&gt;BA14,2,"0")+IF(AY14=BA14,1)*IF(AY14+BA14=0,0,1)+IF(BB14&gt;BD14,2,"0")+IF(BB14=BD14,1)*IF(BB14+BD14=0,0,1)</f>
        <v>22</v>
      </c>
    </row>
    <row r="15" ht="19.5" customHeight="1">
      <c r="A15" s="37">
        <v>12.0</v>
      </c>
      <c r="B15" s="38" t="s">
        <v>24</v>
      </c>
      <c r="C15" s="42">
        <v>0.0</v>
      </c>
      <c r="D15" s="43" t="s">
        <v>12</v>
      </c>
      <c r="E15" s="44">
        <v>25.0</v>
      </c>
      <c r="F15" s="42">
        <v>9.0</v>
      </c>
      <c r="G15" s="43" t="s">
        <v>12</v>
      </c>
      <c r="H15" s="44">
        <v>25.0</v>
      </c>
      <c r="I15" s="42">
        <v>0.0</v>
      </c>
      <c r="J15" s="43" t="s">
        <v>12</v>
      </c>
      <c r="K15" s="44">
        <v>25.0</v>
      </c>
      <c r="L15" s="42">
        <v>0.0</v>
      </c>
      <c r="M15" s="43" t="s">
        <v>12</v>
      </c>
      <c r="N15" s="44">
        <v>25.0</v>
      </c>
      <c r="O15" s="42">
        <v>0.0</v>
      </c>
      <c r="P15" s="43" t="s">
        <v>12</v>
      </c>
      <c r="Q15" s="44">
        <v>25.0</v>
      </c>
      <c r="R15" s="42">
        <v>0.0</v>
      </c>
      <c r="S15" s="43" t="s">
        <v>12</v>
      </c>
      <c r="T15" s="44">
        <v>25.0</v>
      </c>
      <c r="U15" s="42">
        <v>5.0</v>
      </c>
      <c r="V15" s="43" t="s">
        <v>12</v>
      </c>
      <c r="W15" s="44">
        <v>25.0</v>
      </c>
      <c r="X15" s="42">
        <v>6.0</v>
      </c>
      <c r="Y15" s="43" t="s">
        <v>12</v>
      </c>
      <c r="Z15" s="44">
        <v>25.0</v>
      </c>
      <c r="AA15" s="42">
        <v>21.0</v>
      </c>
      <c r="AB15" s="43" t="s">
        <v>12</v>
      </c>
      <c r="AC15" s="44">
        <v>11.0</v>
      </c>
      <c r="AD15" s="42">
        <v>6.0</v>
      </c>
      <c r="AE15" s="43" t="s">
        <v>12</v>
      </c>
      <c r="AF15" s="44">
        <v>25.0</v>
      </c>
      <c r="AG15" s="42">
        <v>0.0</v>
      </c>
      <c r="AH15" s="43" t="s">
        <v>12</v>
      </c>
      <c r="AI15" s="44">
        <v>25.0</v>
      </c>
      <c r="AJ15" s="39"/>
      <c r="AK15" s="40"/>
      <c r="AL15" s="72"/>
      <c r="AM15" s="42">
        <f>AL16</f>
        <v>5</v>
      </c>
      <c r="AN15" s="43" t="s">
        <v>12</v>
      </c>
      <c r="AO15" s="44">
        <f>AJ16</f>
        <v>25</v>
      </c>
      <c r="AP15" s="42">
        <f>AL17</f>
        <v>19</v>
      </c>
      <c r="AQ15" s="43" t="s">
        <v>12</v>
      </c>
      <c r="AR15" s="44">
        <f>AJ17</f>
        <v>15</v>
      </c>
      <c r="AS15" s="46">
        <f>AL18</f>
        <v>17</v>
      </c>
      <c r="AT15" s="43" t="s">
        <v>12</v>
      </c>
      <c r="AU15" s="45">
        <f>AJ18</f>
        <v>16</v>
      </c>
      <c r="AV15" s="47" t="str">
        <f>AL19</f>
        <v/>
      </c>
      <c r="AW15" s="48" t="s">
        <v>12</v>
      </c>
      <c r="AX15" s="49" t="str">
        <f>AJ19</f>
        <v/>
      </c>
      <c r="AY15" s="50" t="str">
        <f>AL20</f>
        <v/>
      </c>
      <c r="AZ15" s="48" t="s">
        <v>12</v>
      </c>
      <c r="BA15" s="49" t="str">
        <f>AJ20</f>
        <v/>
      </c>
      <c r="BB15" s="50" t="str">
        <f>AL21</f>
        <v/>
      </c>
      <c r="BC15" s="48" t="s">
        <v>12</v>
      </c>
      <c r="BD15" s="49" t="str">
        <f>AJ21</f>
        <v/>
      </c>
      <c r="BE15" s="51" t="str">
        <f>AL22</f>
        <v/>
      </c>
      <c r="BF15" s="52" t="s">
        <v>12</v>
      </c>
      <c r="BG15" s="53" t="str">
        <f>AJ22</f>
        <v/>
      </c>
      <c r="BH15" s="51" t="str">
        <f>AL23</f>
        <v/>
      </c>
      <c r="BI15" s="52" t="s">
        <v>12</v>
      </c>
      <c r="BJ15" s="53" t="str">
        <f>AJ23</f>
        <v/>
      </c>
      <c r="BK15" s="55" t="str">
        <f>AL24</f>
        <v/>
      </c>
      <c r="BL15" s="52" t="s">
        <v>12</v>
      </c>
      <c r="BM15" s="53" t="str">
        <f>AJ24</f>
        <v/>
      </c>
      <c r="BN15" s="55" t="str">
        <f>AL25</f>
        <v/>
      </c>
      <c r="BO15" s="52" t="s">
        <v>12</v>
      </c>
      <c r="BP15" s="53" t="str">
        <f>AJ25</f>
        <v/>
      </c>
      <c r="BQ15" s="55" t="str">
        <f>AL26</f>
        <v/>
      </c>
      <c r="BR15" s="52" t="s">
        <v>12</v>
      </c>
      <c r="BS15" s="53" t="str">
        <f>AJ26</f>
        <v/>
      </c>
      <c r="BT15" s="55" t="str">
        <f>AL27</f>
        <v/>
      </c>
      <c r="BU15" s="52" t="s">
        <v>12</v>
      </c>
      <c r="BV15" s="53" t="str">
        <f>AJ27</f>
        <v/>
      </c>
      <c r="BW15" s="55" t="str">
        <f>AL28</f>
        <v/>
      </c>
      <c r="BX15" s="52" t="s">
        <v>12</v>
      </c>
      <c r="BY15" s="53" t="str">
        <f>AJ28</f>
        <v/>
      </c>
      <c r="BZ15" s="59" t="str">
        <f>AL29</f>
        <v/>
      </c>
      <c r="CA15" s="57" t="s">
        <v>12</v>
      </c>
      <c r="CB15" s="58" t="str">
        <f>AJ29</f>
        <v/>
      </c>
      <c r="CC15" s="59" t="str">
        <f>AL30</f>
        <v/>
      </c>
      <c r="CD15" s="57" t="s">
        <v>12</v>
      </c>
      <c r="CE15" s="58" t="str">
        <f>AJ30</f>
        <v/>
      </c>
      <c r="CF15" s="59" t="str">
        <f>AL31</f>
        <v/>
      </c>
      <c r="CG15" s="57" t="s">
        <v>12</v>
      </c>
      <c r="CH15" s="58" t="str">
        <f>AJ31</f>
        <v/>
      </c>
      <c r="CI15" s="59" t="str">
        <f>AL32</f>
        <v/>
      </c>
      <c r="CJ15" s="57" t="s">
        <v>12</v>
      </c>
      <c r="CK15" s="58" t="str">
        <f>AJ32</f>
        <v/>
      </c>
      <c r="CL15" s="59" t="str">
        <f>AL33</f>
        <v/>
      </c>
      <c r="CM15" s="57" t="s">
        <v>12</v>
      </c>
      <c r="CN15" s="58" t="str">
        <f>AJ33</f>
        <v/>
      </c>
      <c r="CO15" s="61">
        <f t="shared" si="1"/>
        <v>6</v>
      </c>
      <c r="CP15" s="62">
        <f>SUM(C15,F15,I15,L15,O15,R15,U15,X15,AA15,AD15,AG15,AM15,AP15,CL15,AS15,AV15,AY15,BB15,BE15,BH15,BK15,BN15,BQ15,BT15,BW15,BZ15,CC15,CF15,CI15)</f>
        <v>88</v>
      </c>
      <c r="CQ15" s="63" t="s">
        <v>12</v>
      </c>
      <c r="CR15" s="64">
        <f>SUM(E15,H15,K15,N15,Q15,T15,W15,Z15,AC15,AF15,AI15,AO15,AR15,CN15,AU15,AX15,BA15,BD15,BG15,BJ15,BM15,BP15,BS15,BV15,BY15,CB15,CE15,CH15,CK15)</f>
        <v>317</v>
      </c>
      <c r="CS15" s="65">
        <f t="shared" si="2"/>
        <v>-229</v>
      </c>
      <c r="CT15" s="66">
        <f>IF('poznámky'!C1=12,'poznámky'!A19)+IF('poznámky'!C2=12,'poznámky'!A20)+IF('poznámky'!C3=12,'poznámky'!A21)+IF('poznámky'!C4=12,'poznámky'!A22)+IF('poznámky'!C5=12,'poznámky'!A23)+IF('poznámky'!C6=12,'poznámky'!A24)+IF('poznámky'!C7=12,'poznámky'!A25)+IF('poznámky'!C8=12,'poznámky'!A26)+IF('poznámky'!C9=12,'poznámky'!A27)+IF('poznámky'!C10=12,'poznámky'!A28)+IF('poznámky'!C11=12,'poznámky'!A29)+IF('poznámky'!C12=12,'poznámky'!A30)+IF('poznámky'!C13=12,'poznámky'!A31)+IF('poznámky'!C14=12,'poznámky'!A32)+IF('poznámky'!C15=12,'poznámky'!A33)+IF('poznámky'!C16=12,'poznámky'!A34)+IF('poznámky'!C17=12,'poznámky'!A35)+IF('poznámky'!C18=12,'poznámky'!A36)+IF('poznámky'!C19=12,'poznámky'!A37)+IF('poznámky'!C20=12,'poznámky'!A38)+IF('poznámky'!C21=12,'poznámky'!A39)+IF('poznámky'!C22=12,'poznámky'!A40)+IF('poznámky'!C23=12,'poznámky'!A41)+IF('poznámky'!C24=12,'poznámky'!A42)+IF('poznámky'!C25=12,'poznámky'!A43)+IF('poznámky'!C26=12,'poznámky'!A44)+IF('poznámky'!C27=12,'poznámky'!A45)+IF('poznámky'!C28=12,'poznámky'!A46)+IF('poznámky'!C29=12,'poznámky'!A47)+IF('poznámky'!C30=12,'poznámky'!A48)</f>
        <v>13</v>
      </c>
      <c r="CU15" s="67" t="s">
        <v>13</v>
      </c>
      <c r="CV15" s="68" t="str">
        <f t="shared" si="3"/>
        <v>Lenka</v>
      </c>
      <c r="CW15" s="69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+IF(AV15&gt;AX15,2,"0")+IF(AV15=AX15,1)*IF(AV15+AX15=0,0,1)+IF(AY15&gt;BA15,2,"0")+IF(AY15=BA15,1)*IF(AY15+BA15=0,0,1)+IF(BB15&gt;BD15,2,"0")+IF(BB15=BD15,1)*IF(BB15+BD15=0,0,1)</f>
        <v>6</v>
      </c>
    </row>
    <row r="16" ht="19.5" customHeight="1">
      <c r="A16" s="37">
        <v>13.0</v>
      </c>
      <c r="B16" s="38" t="s">
        <v>25</v>
      </c>
      <c r="C16" s="42">
        <v>6.0</v>
      </c>
      <c r="D16" s="43" t="s">
        <v>12</v>
      </c>
      <c r="E16" s="44">
        <v>25.0</v>
      </c>
      <c r="F16" s="42">
        <v>4.0</v>
      </c>
      <c r="G16" s="43" t="s">
        <v>12</v>
      </c>
      <c r="H16" s="44">
        <v>25.0</v>
      </c>
      <c r="I16" s="42">
        <v>0.0</v>
      </c>
      <c r="J16" s="43" t="s">
        <v>12</v>
      </c>
      <c r="K16" s="44">
        <v>25.0</v>
      </c>
      <c r="L16" s="42">
        <v>2.0</v>
      </c>
      <c r="M16" s="43" t="s">
        <v>12</v>
      </c>
      <c r="N16" s="44">
        <v>25.0</v>
      </c>
      <c r="O16" s="42">
        <v>0.0</v>
      </c>
      <c r="P16" s="43" t="s">
        <v>12</v>
      </c>
      <c r="Q16" s="44">
        <v>25.0</v>
      </c>
      <c r="R16" s="70">
        <v>0.0</v>
      </c>
      <c r="S16" s="43" t="s">
        <v>12</v>
      </c>
      <c r="T16" s="71">
        <v>25.0</v>
      </c>
      <c r="U16" s="42">
        <v>25.0</v>
      </c>
      <c r="V16" s="43" t="s">
        <v>12</v>
      </c>
      <c r="W16" s="44">
        <v>14.0</v>
      </c>
      <c r="X16" s="42">
        <v>19.0</v>
      </c>
      <c r="Y16" s="43" t="s">
        <v>12</v>
      </c>
      <c r="Z16" s="44">
        <v>21.0</v>
      </c>
      <c r="AA16" s="42">
        <v>19.0</v>
      </c>
      <c r="AB16" s="43" t="s">
        <v>12</v>
      </c>
      <c r="AC16" s="44">
        <v>13.0</v>
      </c>
      <c r="AD16" s="42">
        <v>14.0</v>
      </c>
      <c r="AE16" s="43" t="s">
        <v>12</v>
      </c>
      <c r="AF16" s="44">
        <v>18.0</v>
      </c>
      <c r="AG16" s="42">
        <v>10.0</v>
      </c>
      <c r="AH16" s="43" t="s">
        <v>12</v>
      </c>
      <c r="AI16" s="44">
        <v>25.0</v>
      </c>
      <c r="AJ16" s="42">
        <v>25.0</v>
      </c>
      <c r="AK16" s="43" t="s">
        <v>12</v>
      </c>
      <c r="AL16" s="45">
        <v>5.0</v>
      </c>
      <c r="AM16" s="39"/>
      <c r="AN16" s="40"/>
      <c r="AO16" s="72"/>
      <c r="AP16" s="42">
        <f>AO17</f>
        <v>15</v>
      </c>
      <c r="AQ16" s="43" t="s">
        <v>12</v>
      </c>
      <c r="AR16" s="44">
        <f>AM17</f>
        <v>16</v>
      </c>
      <c r="AS16" s="46">
        <f>AO18</f>
        <v>21</v>
      </c>
      <c r="AT16" s="43" t="s">
        <v>12</v>
      </c>
      <c r="AU16" s="45">
        <f>AM18</f>
        <v>10</v>
      </c>
      <c r="AV16" s="47" t="str">
        <f>AO19</f>
        <v/>
      </c>
      <c r="AW16" s="48" t="s">
        <v>12</v>
      </c>
      <c r="AX16" s="49" t="str">
        <f>AM19</f>
        <v/>
      </c>
      <c r="AY16" s="50" t="str">
        <f>AO20</f>
        <v/>
      </c>
      <c r="AZ16" s="48" t="s">
        <v>12</v>
      </c>
      <c r="BA16" s="49" t="str">
        <f>AM20</f>
        <v/>
      </c>
      <c r="BB16" s="50" t="str">
        <f>AO21</f>
        <v/>
      </c>
      <c r="BC16" s="48" t="s">
        <v>12</v>
      </c>
      <c r="BD16" s="49" t="str">
        <f>AM21</f>
        <v/>
      </c>
      <c r="BE16" s="51" t="str">
        <f>AO22</f>
        <v/>
      </c>
      <c r="BF16" s="52" t="s">
        <v>12</v>
      </c>
      <c r="BG16" s="53" t="str">
        <f>AM22</f>
        <v/>
      </c>
      <c r="BH16" s="51" t="str">
        <f>AO23</f>
        <v/>
      </c>
      <c r="BI16" s="52" t="s">
        <v>12</v>
      </c>
      <c r="BJ16" s="53" t="str">
        <f>AM23</f>
        <v/>
      </c>
      <c r="BK16" s="55" t="str">
        <f>AO24</f>
        <v/>
      </c>
      <c r="BL16" s="52" t="s">
        <v>12</v>
      </c>
      <c r="BM16" s="53" t="str">
        <f>AM24</f>
        <v/>
      </c>
      <c r="BN16" s="55" t="str">
        <f>AO25</f>
        <v/>
      </c>
      <c r="BO16" s="52" t="s">
        <v>12</v>
      </c>
      <c r="BP16" s="53" t="str">
        <f>AM25</f>
        <v/>
      </c>
      <c r="BQ16" s="55" t="str">
        <f>AO26</f>
        <v/>
      </c>
      <c r="BR16" s="52" t="s">
        <v>12</v>
      </c>
      <c r="BS16" s="53" t="str">
        <f>AM26</f>
        <v/>
      </c>
      <c r="BT16" s="55" t="str">
        <f>AO27</f>
        <v/>
      </c>
      <c r="BU16" s="52" t="s">
        <v>12</v>
      </c>
      <c r="BV16" s="53" t="str">
        <f>AM27</f>
        <v/>
      </c>
      <c r="BW16" s="55" t="str">
        <f>AO28</f>
        <v/>
      </c>
      <c r="BX16" s="52" t="s">
        <v>12</v>
      </c>
      <c r="BY16" s="53" t="str">
        <f>AM28</f>
        <v/>
      </c>
      <c r="BZ16" s="59" t="str">
        <f>AO29</f>
        <v/>
      </c>
      <c r="CA16" s="57" t="s">
        <v>12</v>
      </c>
      <c r="CB16" s="58" t="str">
        <f>AM29</f>
        <v/>
      </c>
      <c r="CC16" s="59" t="str">
        <f>AO30</f>
        <v/>
      </c>
      <c r="CD16" s="57" t="s">
        <v>12</v>
      </c>
      <c r="CE16" s="58" t="str">
        <f>AM30</f>
        <v/>
      </c>
      <c r="CF16" s="59" t="str">
        <f>AO31</f>
        <v/>
      </c>
      <c r="CG16" s="57" t="s">
        <v>12</v>
      </c>
      <c r="CH16" s="58" t="str">
        <f>AM31</f>
        <v/>
      </c>
      <c r="CI16" s="59" t="str">
        <f>AO32</f>
        <v/>
      </c>
      <c r="CJ16" s="57" t="s">
        <v>12</v>
      </c>
      <c r="CK16" s="58" t="str">
        <f>AM32</f>
        <v/>
      </c>
      <c r="CL16" s="59" t="str">
        <f>AO33</f>
        <v/>
      </c>
      <c r="CM16" s="57" t="s">
        <v>12</v>
      </c>
      <c r="CN16" s="58" t="str">
        <f>AM33</f>
        <v/>
      </c>
      <c r="CO16" s="61">
        <f t="shared" si="1"/>
        <v>8</v>
      </c>
      <c r="CP16" s="62">
        <f>SUM(C16,F16,I16,L16,O16,R16,U16,X16,AA16,AD16,AG16,AJ16,AP16,CL16,AS16,AV16,AY16,BB16,BE16,BH16,BK16,BN16,BQ16,BT16,BW16,BZ16,CC16,CF16,CI16)</f>
        <v>160</v>
      </c>
      <c r="CQ16" s="73" t="s">
        <v>12</v>
      </c>
      <c r="CR16" s="64">
        <f>SUM(E16,H16,K16,N16,Q16,T16,W16,Z16,AC16,AF16,AI16,AL16,AR16,CN16,AU16,AX16,BA16,BD16,BG16,BJ16,BM16,BP16,BS16,BV16,BY16,CB16,CE16,CH16,CK16)</f>
        <v>272</v>
      </c>
      <c r="CS16" s="65">
        <f t="shared" si="2"/>
        <v>-112</v>
      </c>
      <c r="CT16" s="66">
        <f>IF('poznámky'!C1=13,'poznámky'!A19)+IF('poznámky'!C2=13,'poznámky'!A20)+IF('poznámky'!C3=13,'poznámky'!A21)+IF('poznámky'!C4=13,'poznámky'!A22)+IF('poznámky'!C5=13,'poznámky'!A23)+IF('poznámky'!C6=13,'poznámky'!A24)+IF('poznámky'!C7=13,'poznámky'!A25)+IF('poznámky'!C8=13,'poznámky'!A26)+IF('poznámky'!C9=13,'poznámky'!A27)+IF('poznámky'!C10=13,'poznámky'!A28)+IF('poznámky'!C11=13,'poznámky'!A29)+IF('poznámky'!C12=13,'poznámky'!A30)+IF('poznámky'!C13=13,'poznámky'!A31)+IF('poznámky'!C14=13,'poznámky'!A32)+IF('poznámky'!C15=13,'poznámky'!A33)+IF('poznámky'!C16=13,'poznámky'!A34)+IF('poznámky'!C17=13,'poznámky'!A35)+IF('poznámky'!C18=13,'poznámky'!A36)+IF('poznámky'!C19=13,'poznámky'!A37)+IF('poznámky'!C20=13,'poznámky'!A38)+IF('poznámky'!C21=13,'poznámky'!A39)+IF('poznámky'!C22=13,'poznámky'!A40)+IF('poznámky'!C23=13,'poznámky'!A41)+IF('poznámky'!C24=13,'poznámky'!A42)+IF('poznámky'!C25=13,'poznámky'!A43)+IF('poznámky'!C26=13,'poznámky'!A44)+IF('poznámky'!C27=13,'poznámky'!A45)+IF('poznámky'!C28=13,'poznámky'!A46)+IF('poznámky'!C29=13,'poznámky'!A47)+IF('poznámky'!C30=13,'poznámky'!A48)</f>
        <v>10</v>
      </c>
      <c r="CU16" s="67" t="s">
        <v>13</v>
      </c>
      <c r="CV16" s="68" t="str">
        <f t="shared" si="3"/>
        <v>Šéfík</v>
      </c>
      <c r="CW16" s="69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+IF(AV16&gt;AX16,2,"0")+IF(AV16=AX16,1)*IF(AV16+AX16=0,0,1)+IF(AY16&gt;BA16,2,"0")+IF(AY16=BA16,1)*IF(AY16+BA16=0,0,1)+IF(BB16&gt;BD16,2,"0")+IF(BB16=BD16,1)*IF(BB16+BD16=0,0,1)</f>
        <v>8</v>
      </c>
    </row>
    <row r="17" ht="19.5" customHeight="1">
      <c r="A17" s="37">
        <v>14.0</v>
      </c>
      <c r="B17" s="38" t="s">
        <v>26</v>
      </c>
      <c r="C17" s="42">
        <v>0.0</v>
      </c>
      <c r="D17" s="43" t="s">
        <v>12</v>
      </c>
      <c r="E17" s="44">
        <v>25.0</v>
      </c>
      <c r="F17" s="42">
        <v>1.0</v>
      </c>
      <c r="G17" s="43" t="s">
        <v>12</v>
      </c>
      <c r="H17" s="44">
        <v>25.0</v>
      </c>
      <c r="I17" s="42">
        <v>0.0</v>
      </c>
      <c r="J17" s="43" t="s">
        <v>12</v>
      </c>
      <c r="K17" s="44">
        <v>25.0</v>
      </c>
      <c r="L17" s="42">
        <v>1.0</v>
      </c>
      <c r="M17" s="43" t="s">
        <v>12</v>
      </c>
      <c r="N17" s="44">
        <v>25.0</v>
      </c>
      <c r="O17" s="42">
        <v>0.0</v>
      </c>
      <c r="P17" s="43" t="s">
        <v>12</v>
      </c>
      <c r="Q17" s="44">
        <v>25.0</v>
      </c>
      <c r="R17" s="42">
        <v>0.0</v>
      </c>
      <c r="S17" s="43" t="s">
        <v>12</v>
      </c>
      <c r="T17" s="44">
        <v>25.0</v>
      </c>
      <c r="U17" s="42">
        <v>23.0</v>
      </c>
      <c r="V17" s="43" t="s">
        <v>12</v>
      </c>
      <c r="W17" s="44">
        <v>8.0</v>
      </c>
      <c r="X17" s="70">
        <v>21.0</v>
      </c>
      <c r="Y17" s="43" t="s">
        <v>12</v>
      </c>
      <c r="Z17" s="71">
        <v>13.0</v>
      </c>
      <c r="AA17" s="42">
        <v>22.0</v>
      </c>
      <c r="AB17" s="43" t="s">
        <v>12</v>
      </c>
      <c r="AC17" s="44">
        <v>14.0</v>
      </c>
      <c r="AD17" s="42">
        <v>5.0</v>
      </c>
      <c r="AE17" s="43" t="s">
        <v>12</v>
      </c>
      <c r="AF17" s="44">
        <v>25.0</v>
      </c>
      <c r="AG17" s="42">
        <v>5.0</v>
      </c>
      <c r="AH17" s="43" t="s">
        <v>12</v>
      </c>
      <c r="AI17" s="44">
        <v>25.0</v>
      </c>
      <c r="AJ17" s="42">
        <v>15.0</v>
      </c>
      <c r="AK17" s="43" t="s">
        <v>12</v>
      </c>
      <c r="AL17" s="45">
        <v>19.0</v>
      </c>
      <c r="AM17" s="70">
        <v>16.0</v>
      </c>
      <c r="AN17" s="43" t="s">
        <v>12</v>
      </c>
      <c r="AO17" s="71">
        <v>15.0</v>
      </c>
      <c r="AP17" s="39"/>
      <c r="AQ17" s="40"/>
      <c r="AR17" s="41"/>
      <c r="AS17" s="46">
        <f>AR18</f>
        <v>25</v>
      </c>
      <c r="AT17" s="43" t="s">
        <v>12</v>
      </c>
      <c r="AU17" s="45">
        <f>AP18</f>
        <v>5</v>
      </c>
      <c r="AV17" s="47" t="str">
        <f>AR19</f>
        <v/>
      </c>
      <c r="AW17" s="48" t="s">
        <v>12</v>
      </c>
      <c r="AX17" s="49" t="str">
        <f>AP19</f>
        <v/>
      </c>
      <c r="AY17" s="50" t="str">
        <f>AR20</f>
        <v/>
      </c>
      <c r="AZ17" s="48" t="s">
        <v>12</v>
      </c>
      <c r="BA17" s="49" t="str">
        <f>AP20</f>
        <v/>
      </c>
      <c r="BB17" s="50" t="str">
        <f>AR21</f>
        <v/>
      </c>
      <c r="BC17" s="48" t="s">
        <v>12</v>
      </c>
      <c r="BD17" s="49" t="str">
        <f>AP21</f>
        <v/>
      </c>
      <c r="BE17" s="51" t="str">
        <f>AR22</f>
        <v/>
      </c>
      <c r="BF17" s="52" t="s">
        <v>12</v>
      </c>
      <c r="BG17" s="53" t="str">
        <f>AP22</f>
        <v/>
      </c>
      <c r="BH17" s="51" t="str">
        <f>AR23</f>
        <v/>
      </c>
      <c r="BI17" s="52" t="s">
        <v>12</v>
      </c>
      <c r="BJ17" s="53" t="str">
        <f>AP23</f>
        <v/>
      </c>
      <c r="BK17" s="55" t="str">
        <f>AR24</f>
        <v/>
      </c>
      <c r="BL17" s="52" t="s">
        <v>12</v>
      </c>
      <c r="BM17" s="53" t="str">
        <f>AP24</f>
        <v/>
      </c>
      <c r="BN17" s="55" t="str">
        <f>AR25</f>
        <v/>
      </c>
      <c r="BO17" s="52" t="s">
        <v>12</v>
      </c>
      <c r="BP17" s="53" t="str">
        <f>AP25</f>
        <v/>
      </c>
      <c r="BQ17" s="55" t="str">
        <f>AR26</f>
        <v/>
      </c>
      <c r="BR17" s="52" t="s">
        <v>12</v>
      </c>
      <c r="BS17" s="53" t="str">
        <f>AP26</f>
        <v/>
      </c>
      <c r="BT17" s="55" t="str">
        <f>AR27</f>
        <v/>
      </c>
      <c r="BU17" s="52" t="s">
        <v>12</v>
      </c>
      <c r="BV17" s="53" t="str">
        <f>AP27</f>
        <v/>
      </c>
      <c r="BW17" s="55" t="str">
        <f>AR28</f>
        <v/>
      </c>
      <c r="BX17" s="52" t="s">
        <v>12</v>
      </c>
      <c r="BY17" s="53" t="str">
        <f>AP28</f>
        <v/>
      </c>
      <c r="BZ17" s="59" t="str">
        <f>AR29</f>
        <v/>
      </c>
      <c r="CA17" s="57" t="s">
        <v>12</v>
      </c>
      <c r="CB17" s="58" t="str">
        <f>AP29</f>
        <v/>
      </c>
      <c r="CC17" s="59" t="str">
        <f>AR30</f>
        <v/>
      </c>
      <c r="CD17" s="57" t="s">
        <v>12</v>
      </c>
      <c r="CE17" s="58" t="str">
        <f>AP30</f>
        <v/>
      </c>
      <c r="CF17" s="59" t="str">
        <f>AR31</f>
        <v/>
      </c>
      <c r="CG17" s="57" t="s">
        <v>12</v>
      </c>
      <c r="CH17" s="58" t="str">
        <f>AP31</f>
        <v/>
      </c>
      <c r="CI17" s="59" t="str">
        <f>AR32</f>
        <v/>
      </c>
      <c r="CJ17" s="57" t="s">
        <v>12</v>
      </c>
      <c r="CK17" s="58" t="str">
        <f>AP32</f>
        <v/>
      </c>
      <c r="CL17" s="59" t="str">
        <f>AR33</f>
        <v/>
      </c>
      <c r="CM17" s="57" t="s">
        <v>12</v>
      </c>
      <c r="CN17" s="58" t="str">
        <f>AP33</f>
        <v/>
      </c>
      <c r="CO17" s="61">
        <f t="shared" si="1"/>
        <v>10</v>
      </c>
      <c r="CP17" s="62">
        <f>SUM(C17,F17,I17,L17,O17,R17,U17,X17,AA17,AD17,AG17,AJ17,AM17,CL17,AS17,AV17,AY17,BB17,BE17,BH17,BK17,BN17,BQ17,BT17,BW17,BZ17,CC17,CF17,CI17)</f>
        <v>134</v>
      </c>
      <c r="CQ17" s="73" t="s">
        <v>12</v>
      </c>
      <c r="CR17" s="64">
        <f>SUM(E17,H17,K17,N17,Q17,T17,W17,Z17,AC17,AF17,AI17,AL17,AO17,CN17,AU17,AX17,BA17,BD17,BG17,BJ17,BM17,BP17,BS17,BV17,BY17,CB17,CE17,CH17,CK17)</f>
        <v>274</v>
      </c>
      <c r="CS17" s="65">
        <f t="shared" si="2"/>
        <v>-140</v>
      </c>
      <c r="CT17" s="66">
        <f>IF('poznámky'!C1=14,'poznámky'!A19)+IF('poznámky'!C2=14,'poznámky'!A20)+IF('poznámky'!C3=14,'poznámky'!A21)+IF('poznámky'!C4=14,'poznámky'!A22)+IF('poznámky'!C5=14,'poznámky'!A23)+IF('poznámky'!C6=14,'poznámky'!A24)+IF('poznámky'!C7=14,'poznámky'!A25)+IF('poznámky'!C8=14,'poznámky'!A26)+IF('poznámky'!C9=14,'poznámky'!A27)+IF('poznámky'!C10=14,'poznámky'!A28)+IF('poznámky'!C11=14,'poznámky'!A29)+IF('poznámky'!C12=14,'poznámky'!A30)+IF('poznámky'!C13=14,'poznámky'!A31)+IF('poznámky'!C14=14,'poznámky'!A32)+IF('poznámky'!C15=14,'poznámky'!A33)+IF('poznámky'!C16=14,'poznámky'!A34)+IF('poznámky'!C17=14,'poznámky'!A35)+IF('poznámky'!C18=14,'poznámky'!A36)+IF('poznámky'!C19=14,'poznámky'!A37)+IF('poznámky'!C20=14,'poznámky'!A38)+IF('poznámky'!C21=14,'poznámky'!A39)+IF('poznámky'!C22=14,'poznámky'!A40)+IF('poznámky'!C23=14,'poznámky'!A41)+IF('poznámky'!C24=14,'poznámky'!A42)+IF('poznámky'!C25=14,'poznámky'!A43)+IF('poznámky'!C26=14,'poznámky'!A44)+IF('poznámky'!C27=14,'poznámky'!A45)+IF('poznámky'!C28=14,'poznámky'!A46)+IF('poznámky'!C29=14,'poznámky'!A47)+IF('poznámky'!C30=14,'poznámky'!A48)</f>
        <v>9</v>
      </c>
      <c r="CU17" s="67" t="s">
        <v>13</v>
      </c>
      <c r="CV17" s="68" t="str">
        <f t="shared" si="3"/>
        <v>Michal</v>
      </c>
      <c r="CW17" s="69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+IF(AV17&gt;AX17,2,"0")+IF(AV17=AX17,1)*IF(AV17+AX17=0,0,1)+IF(AY17&gt;BA17,2,"0")+IF(AY17=BA17,1)*IF(AY17+BA17=0,0,1)+IF(BB17&gt;BD17,2,"0")+IF(BB17=BD17,1)*IF(BB17+BD17=0,0,1)</f>
        <v>10</v>
      </c>
    </row>
    <row r="18" ht="19.5" customHeight="1">
      <c r="A18" s="37">
        <v>15.0</v>
      </c>
      <c r="B18" s="74" t="s">
        <v>5</v>
      </c>
      <c r="C18" s="75">
        <v>0.0</v>
      </c>
      <c r="D18" s="43" t="s">
        <v>12</v>
      </c>
      <c r="E18" s="76">
        <v>25.0</v>
      </c>
      <c r="F18" s="75">
        <v>0.0</v>
      </c>
      <c r="G18" s="43" t="s">
        <v>12</v>
      </c>
      <c r="H18" s="76">
        <v>25.0</v>
      </c>
      <c r="I18" s="77">
        <v>0.0</v>
      </c>
      <c r="J18" s="43" t="s">
        <v>12</v>
      </c>
      <c r="K18" s="78">
        <v>25.0</v>
      </c>
      <c r="L18" s="75">
        <v>0.0</v>
      </c>
      <c r="M18" s="43" t="s">
        <v>12</v>
      </c>
      <c r="N18" s="76">
        <v>25.0</v>
      </c>
      <c r="O18" s="75">
        <v>4.0</v>
      </c>
      <c r="P18" s="43" t="s">
        <v>12</v>
      </c>
      <c r="Q18" s="76">
        <v>25.0</v>
      </c>
      <c r="R18" s="75">
        <v>0.0</v>
      </c>
      <c r="S18" s="43" t="s">
        <v>12</v>
      </c>
      <c r="T18" s="76">
        <v>25.0</v>
      </c>
      <c r="U18" s="75">
        <v>11.0</v>
      </c>
      <c r="V18" s="43" t="s">
        <v>12</v>
      </c>
      <c r="W18" s="76">
        <v>21.0</v>
      </c>
      <c r="X18" s="75">
        <v>0.0</v>
      </c>
      <c r="Y18" s="43" t="s">
        <v>12</v>
      </c>
      <c r="Z18" s="76">
        <v>25.0</v>
      </c>
      <c r="AA18" s="75">
        <v>5.0</v>
      </c>
      <c r="AB18" s="43" t="s">
        <v>12</v>
      </c>
      <c r="AC18" s="76">
        <v>23.0</v>
      </c>
      <c r="AD18" s="75">
        <v>0.0</v>
      </c>
      <c r="AE18" s="43" t="s">
        <v>12</v>
      </c>
      <c r="AF18" s="76">
        <v>25.0</v>
      </c>
      <c r="AG18" s="75">
        <v>0.0</v>
      </c>
      <c r="AH18" s="43" t="s">
        <v>12</v>
      </c>
      <c r="AI18" s="76">
        <v>25.0</v>
      </c>
      <c r="AJ18" s="75">
        <v>16.0</v>
      </c>
      <c r="AK18" s="43" t="s">
        <v>12</v>
      </c>
      <c r="AL18" s="79">
        <v>17.0</v>
      </c>
      <c r="AM18" s="75">
        <v>10.0</v>
      </c>
      <c r="AN18" s="43" t="s">
        <v>12</v>
      </c>
      <c r="AO18" s="76">
        <v>21.0</v>
      </c>
      <c r="AP18" s="75">
        <v>5.0</v>
      </c>
      <c r="AQ18" s="43" t="s">
        <v>12</v>
      </c>
      <c r="AR18" s="79">
        <v>25.0</v>
      </c>
      <c r="AS18" s="39"/>
      <c r="AT18" s="40"/>
      <c r="AU18" s="41"/>
      <c r="AV18" s="80" t="str">
        <f>AU19</f>
        <v/>
      </c>
      <c r="AW18" s="48" t="s">
        <v>12</v>
      </c>
      <c r="AX18" s="81" t="str">
        <f>AS19</f>
        <v/>
      </c>
      <c r="AY18" s="82" t="str">
        <f>AU20</f>
        <v/>
      </c>
      <c r="AZ18" s="48" t="s">
        <v>12</v>
      </c>
      <c r="BA18" s="81" t="str">
        <f>AS20</f>
        <v/>
      </c>
      <c r="BB18" s="82" t="str">
        <f>AU21</f>
        <v/>
      </c>
      <c r="BC18" s="48" t="s">
        <v>12</v>
      </c>
      <c r="BD18" s="81" t="str">
        <f>AS21</f>
        <v/>
      </c>
      <c r="BE18" s="51" t="str">
        <f>AU22</f>
        <v/>
      </c>
      <c r="BF18" s="52" t="s">
        <v>12</v>
      </c>
      <c r="BG18" s="53" t="str">
        <f>AS22</f>
        <v/>
      </c>
      <c r="BH18" s="51" t="str">
        <f>AU23</f>
        <v/>
      </c>
      <c r="BI18" s="52" t="s">
        <v>12</v>
      </c>
      <c r="BJ18" s="53" t="str">
        <f>AS23</f>
        <v/>
      </c>
      <c r="BK18" s="55" t="str">
        <f>AU24</f>
        <v/>
      </c>
      <c r="BL18" s="52" t="s">
        <v>12</v>
      </c>
      <c r="BM18" s="53" t="str">
        <f>AS24</f>
        <v/>
      </c>
      <c r="BN18" s="55" t="str">
        <f>AU25</f>
        <v/>
      </c>
      <c r="BO18" s="52" t="s">
        <v>12</v>
      </c>
      <c r="BP18" s="53" t="str">
        <f>AS25</f>
        <v/>
      </c>
      <c r="BQ18" s="55" t="str">
        <f>AU26</f>
        <v/>
      </c>
      <c r="BR18" s="52" t="s">
        <v>12</v>
      </c>
      <c r="BS18" s="53" t="str">
        <f>AS26</f>
        <v/>
      </c>
      <c r="BT18" s="55" t="str">
        <f>AU27</f>
        <v/>
      </c>
      <c r="BU18" s="52" t="s">
        <v>12</v>
      </c>
      <c r="BV18" s="53" t="str">
        <f>AS27</f>
        <v/>
      </c>
      <c r="BW18" s="55" t="str">
        <f>AU28</f>
        <v/>
      </c>
      <c r="BX18" s="52" t="s">
        <v>12</v>
      </c>
      <c r="BY18" s="53" t="str">
        <f>AS28</f>
        <v/>
      </c>
      <c r="BZ18" s="59" t="str">
        <f>AU29</f>
        <v/>
      </c>
      <c r="CA18" s="57" t="s">
        <v>12</v>
      </c>
      <c r="CB18" s="58" t="str">
        <f>AS29</f>
        <v/>
      </c>
      <c r="CC18" s="59" t="str">
        <f>AU30</f>
        <v/>
      </c>
      <c r="CD18" s="57" t="s">
        <v>12</v>
      </c>
      <c r="CE18" s="58" t="str">
        <f>AS30</f>
        <v/>
      </c>
      <c r="CF18" s="59" t="str">
        <f>AU31</f>
        <v/>
      </c>
      <c r="CG18" s="57" t="s">
        <v>12</v>
      </c>
      <c r="CH18" s="58" t="str">
        <f>AS31</f>
        <v/>
      </c>
      <c r="CI18" s="59" t="str">
        <f>AU32</f>
        <v/>
      </c>
      <c r="CJ18" s="57" t="s">
        <v>12</v>
      </c>
      <c r="CK18" s="58" t="str">
        <f>AS32</f>
        <v/>
      </c>
      <c r="CL18" s="59" t="str">
        <f>AU33</f>
        <v/>
      </c>
      <c r="CM18" s="57" t="s">
        <v>12</v>
      </c>
      <c r="CN18" s="58" t="str">
        <f>AS33</f>
        <v/>
      </c>
      <c r="CO18" s="61">
        <f t="shared" si="1"/>
        <v>0</v>
      </c>
      <c r="CP18" s="62">
        <f>SUM(C18,F18,I18,L18,O18,R18,U18,X18,AA18,AD18,AG18,AJ18,AM18,AP18,AV18,AY18,BB18,BE18,BH18,BK18,BN18,BQ18,BT18,BW18,BZ18,CC18,CF18,CI18,CL18)</f>
        <v>51</v>
      </c>
      <c r="CQ18" s="73" t="s">
        <v>12</v>
      </c>
      <c r="CR18" s="64">
        <f>SUM(E18,H18,K18,N18,Q18,T18,W18,Z18,AC18,AF18,AI18,AL18,AO18,AR18,AX18,BA18,BD18,BG18,BJ18,BM18,BP18,BS18,BV18,BY18,CB18,CE18,CH18,CK18,CN18)</f>
        <v>332</v>
      </c>
      <c r="CS18" s="65">
        <f t="shared" si="2"/>
        <v>-281</v>
      </c>
      <c r="CT18" s="83">
        <f>IF('poznámky'!C1=15,'poznámky'!A19)+IF('poznámky'!C2=15,'poznámky'!A20)+IF('poznámky'!C3=15,'poznámky'!A21)+IF('poznámky'!C4=15,'poznámky'!A22)+IF('poznámky'!C5=15,'poznámky'!A23)+IF('poznámky'!C6=15,'poznámky'!A24)+IF('poznámky'!C7=15,'poznámky'!A25)+IF('poznámky'!C8=15,'poznámky'!A26)+IF('poznámky'!C9=15,'poznámky'!A27)+IF('poznámky'!C10=15,'poznámky'!A28)+IF('poznámky'!C11=15,'poznámky'!A29)+IF('poznámky'!C12=15,'poznámky'!A30)+IF('poznámky'!C13=15,'poznámky'!A31)+IF('poznámky'!C14=15,'poznámky'!A32)+IF('poznámky'!C15=15,'poznámky'!A33)+IF('poznámky'!C16=15,'poznámky'!A34)+IF('poznámky'!C17=15,'poznámky'!A35)+IF('poznámky'!C18=15,'poznámky'!A36)+IF('poznámky'!C19=15,'poznámky'!A37)+IF('poznámky'!C20=15,'poznámky'!A38)+IF('poznámky'!C21=15,'poznámky'!A39)+IF('poznámky'!C22=15,'poznámky'!A40)+IF('poznámky'!C23=15,'poznámky'!A41)+IF('poznámky'!C24=15,'poznámky'!A42)+IF('poznámky'!C25=15,'poznámky'!A43)+IF('poznámky'!C26=15,'poznámky'!A44)+IF('poznámky'!C27=15,'poznámky'!A45)+IF('poznámky'!C28=15,'poznámky'!A46)+IF('poznámky'!C29=15,'poznámky'!A47)+IF('poznámky'!C30=15,'poznámky'!A48)</f>
        <v>18</v>
      </c>
      <c r="CU18" s="67" t="s">
        <v>13</v>
      </c>
      <c r="CV18" s="68" t="str">
        <f t="shared" si="3"/>
        <v>Monika</v>
      </c>
      <c r="CW18" s="69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+IF(AV18&gt;AX18,2,"0")+IF(AV18=AX18,1)*IF(AV18+AX18=0,0,1)+IF(AY18&gt;BA18,2,"0")+IF(AY18=BA18,1)*IF(AY18+BA18=0,0,1)+IF(BB18&gt;BD18,2,"0")+IF(BB18=BD18,1)*IF(BB18+BD18=0,0,1)</f>
        <v>0</v>
      </c>
    </row>
    <row r="19" ht="19.5" customHeight="1">
      <c r="A19" s="37">
        <v>16.0</v>
      </c>
      <c r="B19" s="84" t="s">
        <v>27</v>
      </c>
      <c r="C19" s="80"/>
      <c r="D19" s="48" t="s">
        <v>12</v>
      </c>
      <c r="E19" s="81"/>
      <c r="F19" s="80"/>
      <c r="G19" s="48" t="s">
        <v>12</v>
      </c>
      <c r="H19" s="81"/>
      <c r="I19" s="80"/>
      <c r="J19" s="48" t="s">
        <v>12</v>
      </c>
      <c r="K19" s="81"/>
      <c r="L19" s="80"/>
      <c r="M19" s="48" t="s">
        <v>12</v>
      </c>
      <c r="N19" s="81"/>
      <c r="O19" s="80"/>
      <c r="P19" s="48" t="s">
        <v>12</v>
      </c>
      <c r="Q19" s="81"/>
      <c r="R19" s="80"/>
      <c r="S19" s="48" t="s">
        <v>12</v>
      </c>
      <c r="T19" s="81"/>
      <c r="U19" s="80"/>
      <c r="V19" s="48" t="s">
        <v>12</v>
      </c>
      <c r="W19" s="81"/>
      <c r="X19" s="80"/>
      <c r="Y19" s="48" t="s">
        <v>12</v>
      </c>
      <c r="Z19" s="81"/>
      <c r="AA19" s="80"/>
      <c r="AB19" s="48" t="s">
        <v>12</v>
      </c>
      <c r="AC19" s="81"/>
      <c r="AD19" s="80"/>
      <c r="AE19" s="48" t="s">
        <v>12</v>
      </c>
      <c r="AF19" s="81"/>
      <c r="AG19" s="80"/>
      <c r="AH19" s="48" t="s">
        <v>12</v>
      </c>
      <c r="AI19" s="81"/>
      <c r="AJ19" s="80"/>
      <c r="AK19" s="48" t="s">
        <v>12</v>
      </c>
      <c r="AL19" s="85"/>
      <c r="AM19" s="80"/>
      <c r="AN19" s="48" t="s">
        <v>12</v>
      </c>
      <c r="AO19" s="81"/>
      <c r="AP19" s="86"/>
      <c r="AQ19" s="48" t="s">
        <v>12</v>
      </c>
      <c r="AR19" s="87"/>
      <c r="AS19" s="80"/>
      <c r="AT19" s="48" t="s">
        <v>12</v>
      </c>
      <c r="AU19" s="85"/>
      <c r="AV19" s="88"/>
      <c r="AW19" s="40"/>
      <c r="AX19" s="41"/>
      <c r="AY19" s="89" t="str">
        <f>AX20</f>
        <v/>
      </c>
      <c r="AZ19" s="48" t="s">
        <v>12</v>
      </c>
      <c r="BA19" s="90" t="str">
        <f>AV20</f>
        <v/>
      </c>
      <c r="BB19" s="82" t="str">
        <f>AX21</f>
        <v/>
      </c>
      <c r="BC19" s="48" t="s">
        <v>12</v>
      </c>
      <c r="BD19" s="81" t="str">
        <f>AV21</f>
        <v/>
      </c>
      <c r="BE19" s="91" t="str">
        <f>AX22</f>
        <v/>
      </c>
      <c r="BF19" s="52" t="s">
        <v>12</v>
      </c>
      <c r="BG19" s="92" t="str">
        <f>AV22</f>
        <v/>
      </c>
      <c r="BH19" s="51" t="str">
        <f>AX23</f>
        <v/>
      </c>
      <c r="BI19" s="52" t="s">
        <v>12</v>
      </c>
      <c r="BJ19" s="53" t="str">
        <f>AV23</f>
        <v/>
      </c>
      <c r="BK19" s="55" t="str">
        <f>AX24</f>
        <v/>
      </c>
      <c r="BL19" s="52" t="s">
        <v>12</v>
      </c>
      <c r="BM19" s="53" t="str">
        <f>AV24</f>
        <v/>
      </c>
      <c r="BN19" s="55" t="str">
        <f>AX25</f>
        <v/>
      </c>
      <c r="BO19" s="52" t="s">
        <v>12</v>
      </c>
      <c r="BP19" s="53" t="str">
        <f>AV25</f>
        <v/>
      </c>
      <c r="BQ19" s="55" t="str">
        <f>AX26</f>
        <v/>
      </c>
      <c r="BR19" s="52" t="s">
        <v>12</v>
      </c>
      <c r="BS19" s="53" t="str">
        <f>AV26</f>
        <v/>
      </c>
      <c r="BT19" s="55" t="str">
        <f>AX27</f>
        <v/>
      </c>
      <c r="BU19" s="52" t="s">
        <v>12</v>
      </c>
      <c r="BV19" s="53" t="str">
        <f>AV27</f>
        <v/>
      </c>
      <c r="BW19" s="55" t="str">
        <f>AX28</f>
        <v/>
      </c>
      <c r="BX19" s="52" t="s">
        <v>12</v>
      </c>
      <c r="BY19" s="53" t="str">
        <f>AV28</f>
        <v/>
      </c>
      <c r="BZ19" s="59" t="str">
        <f>AX29</f>
        <v/>
      </c>
      <c r="CA19" s="57" t="s">
        <v>12</v>
      </c>
      <c r="CB19" s="58" t="str">
        <f>AV29</f>
        <v/>
      </c>
      <c r="CC19" s="59" t="str">
        <f>AX30</f>
        <v/>
      </c>
      <c r="CD19" s="57" t="s">
        <v>12</v>
      </c>
      <c r="CE19" s="58" t="str">
        <f>AV30</f>
        <v/>
      </c>
      <c r="CF19" s="59" t="str">
        <f>AX31</f>
        <v/>
      </c>
      <c r="CG19" s="57" t="s">
        <v>12</v>
      </c>
      <c r="CH19" s="58" t="str">
        <f>AV31</f>
        <v/>
      </c>
      <c r="CI19" s="59" t="str">
        <f>AX32</f>
        <v/>
      </c>
      <c r="CJ19" s="57" t="s">
        <v>12</v>
      </c>
      <c r="CK19" s="58" t="str">
        <f>AV32</f>
        <v/>
      </c>
      <c r="CL19" s="59" t="str">
        <f>AX33</f>
        <v/>
      </c>
      <c r="CM19" s="57" t="s">
        <v>12</v>
      </c>
      <c r="CN19" s="58" t="str">
        <f>AV33</f>
        <v/>
      </c>
      <c r="CO19" s="61">
        <f t="shared" si="1"/>
        <v>0</v>
      </c>
      <c r="CP19" s="62">
        <f>SUM(C19,F19,I19,L19,O19,R19,U19,X19,AA19,AD19,AG19,AJ19,AM19,AP19,AS19,AY19,BB19,BE19,BH19,BK19,BN19,BQ19,BT19,BW19,BZ19,CC19,CF19,CI19,CL19)</f>
        <v>0</v>
      </c>
      <c r="CQ19" s="73" t="s">
        <v>12</v>
      </c>
      <c r="CR19" s="64">
        <f>SUM(E19,H19,K19,N19,Q19,T19,W19,Z19,AC19,AF19,AI19,AL19,AO19,AR19,AU19,BA19,BD19,BG19,BJ19,BM19,BP19,BS19,BV19,BY19,CB19,CE19,CH19,CK19,CN19)</f>
        <v>0</v>
      </c>
      <c r="CS19" s="65">
        <f t="shared" si="2"/>
        <v>0</v>
      </c>
      <c r="CT19" s="66">
        <f>IF('poznámky'!C1=16,'poznámky'!A19)+IF('poznámky'!C2=16,'poznámky'!A20)+IF('poznámky'!C3=16,'poznámky'!A21)+IF('poznámky'!C4=16,'poznámky'!A22)+IF('poznámky'!C5=16,'poznámky'!A23)+IF('poznámky'!C6=16,'poznámky'!A24)+IF('poznámky'!C7=16,'poznámky'!A25)+IF('poznámky'!C8=16,'poznámky'!A26)+IF('poznámky'!C9=16,'poznámky'!A27)+IF('poznámky'!C10=16,'poznámky'!A28)+IF('poznámky'!C11=16,'poznámky'!A29)+IF('poznámky'!C12=16,'poznámky'!A30)+IF('poznámky'!C13=16,'poznámky'!A31)+IF('poznámky'!C14=16,'poznámky'!A32)+IF('poznámky'!C15=16,'poznámky'!A33)+IF('poznámky'!C16=16,'poznámky'!A34)+IF('poznámky'!C17=16,'poznámky'!A35)+IF('poznámky'!C18=16,'poznámky'!A36)+IF('poznámky'!C19=16,'poznámky'!A37)+IF('poznámky'!C20=16,'poznámky'!A38)+IF('poznámky'!C21=16,'poznámky'!A39)+IF('poznámky'!C22=16,'poznámky'!A40)+IF('poznámky'!C23=16,'poznámky'!A41)+IF('poznámky'!C24=16,'poznámky'!A42)+IF('poznámky'!C25=16,'poznámky'!A43)+IF('poznámky'!C26=16,'poznámky'!A44)+IF('poznámky'!C27=16,'poznámky'!A45)+IF('poznámky'!C28=16,'poznámky'!A46)+IF('poznámky'!C29=16,'poznámky'!A47)+IF('poznámky'!C30=16,'poznámky'!A48)</f>
        <v>15</v>
      </c>
      <c r="CU19" s="67" t="s">
        <v>13</v>
      </c>
      <c r="CV19" s="68" t="str">
        <f t="shared" si="3"/>
        <v>Franta II.</v>
      </c>
      <c r="CW19" s="69">
        <f>IF(C19&gt;E19,2,"0")+IF(C19=E19,1)*IF(C19+E19=0,0,1)+IF(F19&gt;H19,2,"0")+IF(F19=H19,1)*IF(F19+H19=0,0,1)+IF(I19&gt;K19,2,"0")+IF(I19=K19,1)*IF(I19+K19=0,0,1)+IF(L19&gt;N19,2,"0")+IF(L19=N19,1)*IF(L19+N19=0,0,1)+IF(O19&gt;Q19,2,"0")+IF(O19=Q19,1)*IF(O19+Q19=0,0,1)+IF(R19&gt;T19,2,"0")+IF(R19=T19,1)*IF(R19+T19=0,0,1)+IF(U19&gt;W19,2,"0")+IF(U19=W19,1)*IF(U19+W19=0,0,1)+IF(X19&gt;Z19,2,"0")+IF(X19=Z19,1)*IF(X19+Z19=0,0,1)+IF(AA19&gt;AC19,2,"0")+IF(AA19=AC19,1)*IF(AA19+AC19=0,0,1)+IF(AD19&gt;AF19,2,"0")+IF(AD19=AF19,1)*IF(AD19+AF19=0,0,1)+IF(AG19&gt;AI19,2,"0")+IF(AG19=AI19,1)*IF(AG19+AI19=0,0,1)+IF(AJ19&gt;AL19,2,"0")+IF(AJ19=AL19,1)*IF(AJ19+AL19=0,0,1)+IF(AM19&gt;AO19,2,"0")+IF(AM19=AO19,1)*IF(AM19+AO19=0,0,1)+IF(AP19&gt;AR19,2,"0")+IF(AP19=AR19,1)*IF(AP19+AR19=0,0,1)+IF(AS19&gt;AU19,2,"0")+IF(AS19=AU19,1)*IF(AS19+AU19=0,0,1)+IF(AY19&gt;BA19,2,"0")+IF(AY19=BA19,1)*IF(AY19+BA19=0,0,1)+IF(BB19&gt;BD19,2,"0")+IF(BB19=BD19,1)*IF(BB19+BD19=0,0,1)</f>
        <v>0</v>
      </c>
    </row>
    <row r="20" ht="19.5" customHeight="1">
      <c r="A20" s="93">
        <v>17.0</v>
      </c>
      <c r="B20" s="94" t="s">
        <v>28</v>
      </c>
      <c r="C20" s="82"/>
      <c r="D20" s="48" t="s">
        <v>12</v>
      </c>
      <c r="E20" s="81"/>
      <c r="F20" s="80"/>
      <c r="G20" s="48" t="s">
        <v>12</v>
      </c>
      <c r="H20" s="81"/>
      <c r="I20" s="80"/>
      <c r="J20" s="48" t="s">
        <v>12</v>
      </c>
      <c r="K20" s="81"/>
      <c r="L20" s="80"/>
      <c r="M20" s="48" t="s">
        <v>12</v>
      </c>
      <c r="N20" s="81"/>
      <c r="O20" s="80"/>
      <c r="P20" s="48" t="s">
        <v>12</v>
      </c>
      <c r="Q20" s="81"/>
      <c r="R20" s="80"/>
      <c r="S20" s="48" t="s">
        <v>12</v>
      </c>
      <c r="T20" s="81"/>
      <c r="U20" s="80"/>
      <c r="V20" s="48" t="s">
        <v>12</v>
      </c>
      <c r="W20" s="81"/>
      <c r="X20" s="80"/>
      <c r="Y20" s="48" t="s">
        <v>12</v>
      </c>
      <c r="Z20" s="81"/>
      <c r="AA20" s="80"/>
      <c r="AB20" s="48" t="s">
        <v>12</v>
      </c>
      <c r="AC20" s="81"/>
      <c r="AD20" s="80"/>
      <c r="AE20" s="48" t="s">
        <v>12</v>
      </c>
      <c r="AF20" s="81"/>
      <c r="AG20" s="80"/>
      <c r="AH20" s="48" t="s">
        <v>12</v>
      </c>
      <c r="AI20" s="81"/>
      <c r="AJ20" s="80"/>
      <c r="AK20" s="48" t="s">
        <v>12</v>
      </c>
      <c r="AL20" s="85"/>
      <c r="AM20" s="80"/>
      <c r="AN20" s="48" t="s">
        <v>12</v>
      </c>
      <c r="AO20" s="81"/>
      <c r="AP20" s="86"/>
      <c r="AQ20" s="48" t="s">
        <v>12</v>
      </c>
      <c r="AR20" s="87"/>
      <c r="AS20" s="86"/>
      <c r="AT20" s="48" t="s">
        <v>12</v>
      </c>
      <c r="AU20" s="87"/>
      <c r="AV20" s="95"/>
      <c r="AW20" s="48" t="s">
        <v>12</v>
      </c>
      <c r="AX20" s="96"/>
      <c r="AY20" s="88"/>
      <c r="AZ20" s="40"/>
      <c r="BA20" s="41"/>
      <c r="BB20" s="89" t="str">
        <f>BA21</f>
        <v/>
      </c>
      <c r="BC20" s="48" t="s">
        <v>12</v>
      </c>
      <c r="BD20" s="90" t="str">
        <f>AY21</f>
        <v/>
      </c>
      <c r="BE20" s="91" t="str">
        <f>BA22</f>
        <v/>
      </c>
      <c r="BF20" s="52" t="s">
        <v>12</v>
      </c>
      <c r="BG20" s="92" t="str">
        <f>AY22</f>
        <v/>
      </c>
      <c r="BH20" s="91" t="str">
        <f>BA23</f>
        <v/>
      </c>
      <c r="BI20" s="52" t="s">
        <v>12</v>
      </c>
      <c r="BJ20" s="92" t="str">
        <f>AY23</f>
        <v/>
      </c>
      <c r="BK20" s="55" t="str">
        <f>BA24</f>
        <v/>
      </c>
      <c r="BL20" s="52" t="s">
        <v>12</v>
      </c>
      <c r="BM20" s="53" t="str">
        <f>AY24</f>
        <v/>
      </c>
      <c r="BN20" s="55" t="str">
        <f>BA25</f>
        <v/>
      </c>
      <c r="BO20" s="52" t="s">
        <v>12</v>
      </c>
      <c r="BP20" s="53" t="str">
        <f>AY25</f>
        <v/>
      </c>
      <c r="BQ20" s="55" t="str">
        <f>BA26</f>
        <v/>
      </c>
      <c r="BR20" s="52" t="s">
        <v>12</v>
      </c>
      <c r="BS20" s="53" t="str">
        <f>AY26</f>
        <v/>
      </c>
      <c r="BT20" s="55" t="str">
        <f>BA27</f>
        <v/>
      </c>
      <c r="BU20" s="52" t="s">
        <v>12</v>
      </c>
      <c r="BV20" s="53" t="str">
        <f>AY27</f>
        <v/>
      </c>
      <c r="BW20" s="55" t="str">
        <f>BA28</f>
        <v/>
      </c>
      <c r="BX20" s="52" t="s">
        <v>12</v>
      </c>
      <c r="BY20" s="53" t="str">
        <f>AY28</f>
        <v/>
      </c>
      <c r="BZ20" s="55" t="str">
        <f>BA29</f>
        <v/>
      </c>
      <c r="CA20" s="52" t="s">
        <v>12</v>
      </c>
      <c r="CB20" s="58" t="str">
        <f>AY29</f>
        <v/>
      </c>
      <c r="CC20" s="59" t="str">
        <f>BA30</f>
        <v/>
      </c>
      <c r="CD20" s="57" t="s">
        <v>12</v>
      </c>
      <c r="CE20" s="58" t="str">
        <f>AY30</f>
        <v/>
      </c>
      <c r="CF20" s="59" t="str">
        <f>BA31</f>
        <v/>
      </c>
      <c r="CG20" s="57" t="s">
        <v>12</v>
      </c>
      <c r="CH20" s="58" t="str">
        <f>AY31</f>
        <v/>
      </c>
      <c r="CI20" s="55" t="str">
        <f>BA32</f>
        <v/>
      </c>
      <c r="CJ20" s="52" t="s">
        <v>12</v>
      </c>
      <c r="CK20" s="53" t="str">
        <f>AY32</f>
        <v/>
      </c>
      <c r="CL20" s="55" t="str">
        <f>BA33</f>
        <v/>
      </c>
      <c r="CM20" s="52" t="s">
        <v>12</v>
      </c>
      <c r="CN20" s="53" t="str">
        <f>AY33</f>
        <v/>
      </c>
      <c r="CO20" s="97">
        <f t="shared" si="1"/>
        <v>0</v>
      </c>
      <c r="CP20" s="98">
        <f>SUM(C20,F20,I20,L20,O20,R20,U20,X20,AA20,AD20,AG20,AJ20,AM20,AP20,AS20,AV20,BB20,BE20,BH20,BK20,BN20,BQ20,BT20,BW20,BZ20,CC20,CF20,CI20,CL20)</f>
        <v>0</v>
      </c>
      <c r="CQ20" s="52" t="s">
        <v>12</v>
      </c>
      <c r="CR20" s="99">
        <f>SUM(E20,H20,K20,N20,Q20,T20,W20,Z20,AC20,AF20,AI20,AL20,AR20,CN20,AO20,AU20,AX20,BD20,BG20,BJ20,BM20,BP20,BS20,BV20,BY20,CB20,CE20,CH20,CK20)</f>
        <v>0</v>
      </c>
      <c r="CS20" s="100">
        <f t="shared" si="2"/>
        <v>0</v>
      </c>
      <c r="CT20" s="101">
        <f>IF('poznámky'!C1=17,'poznámky'!A19)+IF('poznámky'!C2=17,'poznámky'!A20)+IF('poznámky'!C3=17,'poznámky'!A21)+IF('poznámky'!C4=17,'poznámky'!A22)+IF('poznámky'!C5=17,'poznámky'!A23)+IF('poznámky'!C6=17,'poznámky'!A24)+IF('poznámky'!C7=17,'poznámky'!A25)+IF('poznámky'!C8=17,'poznámky'!A26)+IF('poznámky'!C9=17,'poznámky'!A27)+IF('poznámky'!C10=17,'poznámky'!A28)+IF('poznámky'!C11=17,'poznámky'!A29)+IF('poznámky'!C12=17,'poznámky'!A30)+IF('poznámky'!C13=17,'poznámky'!A31)+IF('poznámky'!C14=17,'poznámky'!A32)+IF('poznámky'!C15=17,'poznámky'!A33)+IF('poznámky'!C16=17,'poznámky'!A34)+IF('poznámky'!C17=17,'poznámky'!A35)+IF('poznámky'!C18=17,'poznámky'!A36)+IF('poznámky'!C19=17,'poznámky'!A37)+IF('poznámky'!C20=17,'poznámky'!A38)+IF('poznámky'!C21=17,'poznámky'!A39)+IF('poznámky'!C22=17,'poznámky'!A40)+IF('poznámky'!C23=17,'poznámky'!A41)+IF('poznámky'!C24=17,'poznámky'!A42)+IF('poznámky'!C25=17,'poznámky'!A43)+IF('poznámky'!C26=17,'poznámky'!A44)+IF('poznámky'!C27=17,'poznámky'!A45)+IF('poznámky'!C28=17,'poznámky'!A46)+IF('poznámky'!C29=17,'poznámky'!A47)+IF('poznámky'!C30=17,'poznámky'!A48)</f>
        <v>16</v>
      </c>
      <c r="CU20" s="102" t="s">
        <v>13</v>
      </c>
      <c r="CV20" s="103" t="str">
        <f t="shared" si="3"/>
        <v>Martin</v>
      </c>
      <c r="CW20" s="69">
        <f>IF(C20&gt;E20,2,"0")+IF(C20=E20,1)*IF(C20+E20=0,0,1)+IF(F20&gt;H20,2,"0")+IF(F20=H20,1)*IF(F20+H20=0,0,1)+IF(I20&gt;K20,2,"0")+IF(I20=K20,1)*IF(I20+K20=0,0,1)+IF(L20&gt;N20,2,"0")+IF(L20=N20,1)*IF(L20+N20=0,0,1)+IF(O20&gt;Q20,2,"0")+IF(O20=Q20,1)*IF(O20+Q20=0,0,1)+IF(R20&gt;T20,2,"0")+IF(R20=T20,1)*IF(R20+T20=0,0,1)+IF(U20&gt;W20,2,"0")+IF(U20=W20,1)*IF(U20+W20=0,0,1)+IF(X20&gt;Z20,2,"0")+IF(X20=Z20,1)*IF(X20+Z20=0,0,1)+IF(AA20&gt;AC20,2,"0")+IF(AA20=AC20,1)*IF(AA20+AC20=0,0,1)+IF(AD20&gt;AF20,2,"0")+IF(AD20=AF20,1)*IF(AD20+AF20=0,0,1)+IF(AG20&gt;AI20,2,"0")+IF(AG20=AI20,1)*IF(AG20+AI20=0,0,1)+IF(AJ20&gt;AL20,2,"0")+IF(AJ20=AL20,1)*IF(AJ20+AL20=0,0,1)+IF(AM20&gt;AO20,2,"0")+IF(AM20=AO20,1)*IF(AM20+AO20=0,0,1)+IF(AP20&gt;AR20,2,"0")+IF(AP20=AR20,1)*IF(AP20+AR20=0,0,1)+IF(AS20&gt;AU20,2,"0")+IF(AS20=AU20,1)*IF(AS20+AU20=0,0,1)+IF(AV20&gt;AX20,2,"0")+IF(AV20=AX20,1)*IF(AV20+AX20=0,0,1)+IF(BB20&gt;BD20,2,"0")+IF(BB20=BD20,1)*IF(BB20+BD20=0,0,1)</f>
        <v>0</v>
      </c>
    </row>
    <row r="21" ht="19.5" customHeight="1">
      <c r="A21" s="93">
        <v>18.0</v>
      </c>
      <c r="B21" s="104" t="s">
        <v>29</v>
      </c>
      <c r="C21" s="82"/>
      <c r="D21" s="48" t="s">
        <v>12</v>
      </c>
      <c r="E21" s="81"/>
      <c r="F21" s="80"/>
      <c r="G21" s="48" t="s">
        <v>12</v>
      </c>
      <c r="H21" s="81"/>
      <c r="I21" s="80"/>
      <c r="J21" s="48" t="s">
        <v>12</v>
      </c>
      <c r="K21" s="81"/>
      <c r="L21" s="80"/>
      <c r="M21" s="48" t="s">
        <v>12</v>
      </c>
      <c r="N21" s="81"/>
      <c r="O21" s="80"/>
      <c r="P21" s="48" t="s">
        <v>12</v>
      </c>
      <c r="Q21" s="81"/>
      <c r="R21" s="80"/>
      <c r="S21" s="48" t="s">
        <v>12</v>
      </c>
      <c r="T21" s="81"/>
      <c r="U21" s="80"/>
      <c r="V21" s="48" t="s">
        <v>12</v>
      </c>
      <c r="W21" s="81"/>
      <c r="X21" s="80"/>
      <c r="Y21" s="48" t="s">
        <v>12</v>
      </c>
      <c r="Z21" s="81"/>
      <c r="AA21" s="80"/>
      <c r="AB21" s="48" t="s">
        <v>12</v>
      </c>
      <c r="AC21" s="81"/>
      <c r="AD21" s="80"/>
      <c r="AE21" s="48" t="s">
        <v>12</v>
      </c>
      <c r="AF21" s="81"/>
      <c r="AG21" s="80"/>
      <c r="AH21" s="48" t="s">
        <v>12</v>
      </c>
      <c r="AI21" s="81"/>
      <c r="AJ21" s="80"/>
      <c r="AK21" s="48" t="s">
        <v>12</v>
      </c>
      <c r="AL21" s="85"/>
      <c r="AM21" s="80"/>
      <c r="AN21" s="48" t="s">
        <v>12</v>
      </c>
      <c r="AO21" s="81"/>
      <c r="AP21" s="86"/>
      <c r="AQ21" s="48" t="s">
        <v>12</v>
      </c>
      <c r="AR21" s="87"/>
      <c r="AS21" s="86"/>
      <c r="AT21" s="48" t="s">
        <v>12</v>
      </c>
      <c r="AU21" s="87"/>
      <c r="AV21" s="95"/>
      <c r="AW21" s="48" t="s">
        <v>12</v>
      </c>
      <c r="AX21" s="96"/>
      <c r="AY21" s="105"/>
      <c r="AZ21" s="48" t="s">
        <v>12</v>
      </c>
      <c r="BA21" s="96"/>
      <c r="BB21" s="88"/>
      <c r="BC21" s="40"/>
      <c r="BD21" s="41"/>
      <c r="BE21" s="91" t="str">
        <f>BD22</f>
        <v/>
      </c>
      <c r="BF21" s="52" t="s">
        <v>12</v>
      </c>
      <c r="BG21" s="92" t="str">
        <f>BB22</f>
        <v/>
      </c>
      <c r="BH21" s="91" t="str">
        <f>BD23</f>
        <v/>
      </c>
      <c r="BI21" s="52" t="s">
        <v>12</v>
      </c>
      <c r="BJ21" s="92" t="str">
        <f>BB23</f>
        <v/>
      </c>
      <c r="BK21" s="106" t="str">
        <f>BD24</f>
        <v/>
      </c>
      <c r="BL21" s="52" t="s">
        <v>12</v>
      </c>
      <c r="BM21" s="92" t="str">
        <f>BB24</f>
        <v/>
      </c>
      <c r="BN21" s="55" t="str">
        <f>BD25</f>
        <v/>
      </c>
      <c r="BO21" s="52" t="s">
        <v>12</v>
      </c>
      <c r="BP21" s="53" t="str">
        <f>BB25</f>
        <v/>
      </c>
      <c r="BQ21" s="55" t="str">
        <f>BD26</f>
        <v/>
      </c>
      <c r="BR21" s="52" t="s">
        <v>12</v>
      </c>
      <c r="BS21" s="53" t="str">
        <f>BB26</f>
        <v/>
      </c>
      <c r="BT21" s="55" t="str">
        <f>BD27</f>
        <v/>
      </c>
      <c r="BU21" s="52" t="s">
        <v>12</v>
      </c>
      <c r="BV21" s="53" t="str">
        <f>BB27</f>
        <v/>
      </c>
      <c r="BW21" s="55" t="str">
        <f>BD28</f>
        <v/>
      </c>
      <c r="BX21" s="52" t="s">
        <v>12</v>
      </c>
      <c r="BY21" s="53" t="str">
        <f>BB28</f>
        <v/>
      </c>
      <c r="BZ21" s="55" t="str">
        <f>BD29</f>
        <v/>
      </c>
      <c r="CA21" s="52" t="s">
        <v>12</v>
      </c>
      <c r="CB21" s="58" t="str">
        <f>BB29</f>
        <v/>
      </c>
      <c r="CC21" s="59" t="str">
        <f>BD30</f>
        <v/>
      </c>
      <c r="CD21" s="57" t="s">
        <v>12</v>
      </c>
      <c r="CE21" s="58" t="str">
        <f>BB30</f>
        <v/>
      </c>
      <c r="CF21" s="59" t="str">
        <f>BD31</f>
        <v/>
      </c>
      <c r="CG21" s="57" t="s">
        <v>12</v>
      </c>
      <c r="CH21" s="58" t="str">
        <f>BB31</f>
        <v/>
      </c>
      <c r="CI21" s="55" t="str">
        <f>BD32</f>
        <v/>
      </c>
      <c r="CJ21" s="52" t="s">
        <v>12</v>
      </c>
      <c r="CK21" s="53" t="str">
        <f>BB32</f>
        <v/>
      </c>
      <c r="CL21" s="55" t="str">
        <f>BD33</f>
        <v/>
      </c>
      <c r="CM21" s="52" t="s">
        <v>12</v>
      </c>
      <c r="CN21" s="53" t="str">
        <f>BB33</f>
        <v/>
      </c>
      <c r="CO21" s="97">
        <f t="shared" si="1"/>
        <v>0</v>
      </c>
      <c r="CP21" s="98">
        <f>SUM(C21,F21,I21,L21,O21,R21,U21,X21,AA21,AD21,AG21,AJ21,AM21,AP21,AS21,AV21,AY21,BE21,BH21,BK21,BN21,BQ21,BT21,BW21,BZ21,CC21,CF21,CI21,CL21)</f>
        <v>0</v>
      </c>
      <c r="CQ21" s="52" t="s">
        <v>12</v>
      </c>
      <c r="CR21" s="99">
        <f>SUM(E21,H21,K21,N21,Q21,T21,W21,Z21,AC21,AF21,AI21,AL21,AO21,CN21,AR21,AU21,AX21,BA21,BG21,BJ21,BM21,BP21,BS21,BV21,BY21,CB21,CE21,CH21,CK21)</f>
        <v>0</v>
      </c>
      <c r="CS21" s="100">
        <f t="shared" si="2"/>
        <v>0</v>
      </c>
      <c r="CT21" s="101">
        <f>IF('poznámky'!C1=18,'poznámky'!A19)+IF('poznámky'!C2=18,'poznámky'!A20)+IF('poznámky'!C3=18,'poznámky'!A21)+IF('poznámky'!C4=18,'poznámky'!A22)+IF('poznámky'!C5=18,'poznámky'!A23)+IF('poznámky'!C6=18,'poznámky'!A24)+IF('poznámky'!C7=18,'poznámky'!A25)+IF('poznámky'!C8=18,'poznámky'!A26)+IF('poznámky'!C9=18,'poznámky'!A27)+IF('poznámky'!C10=18,'poznámky'!A28)+IF('poznámky'!C11=18,'poznámky'!A29)+IF('poznámky'!C12=18,'poznámky'!A30)+IF('poznámky'!C13=18,'poznámky'!A31)+IF('poznámky'!C14=18,'poznámky'!A32)+IF('poznámky'!C15=18,'poznámky'!A33)+IF('poznámky'!C16=18,'poznámky'!A34)+IF('poznámky'!C17=18,'poznámky'!A35)+IF('poznámky'!C18=18,'poznámky'!A36)+IF('poznámky'!C19=18,'poznámky'!A37)+IF('poznámky'!C20=18,'poznámky'!A38)+IF('poznámky'!C21=18,'poznámky'!A39)+IF('poznámky'!C22=18,'poznámky'!A40)+IF('poznámky'!C23=18,'poznámky'!A41)+IF('poznámky'!C24=18,'poznámky'!A42)+IF('poznámky'!C25=18,'poznámky'!A43)+IF('poznámky'!C26=18,'poznámky'!A44)+IF('poznámky'!C27=18,'poznámky'!A45)+IF('poznámky'!C28=18,'poznámky'!A46)+IF('poznámky'!C29=18,'poznámky'!A47)+IF('poznámky'!C30=18,'poznámky'!A48)</f>
        <v>17</v>
      </c>
      <c r="CU21" s="102" t="s">
        <v>13</v>
      </c>
      <c r="CV21" s="103" t="str">
        <f t="shared" si="3"/>
        <v>Neel</v>
      </c>
      <c r="CW21" s="69">
        <f t="shared" ref="CW21:CW33" si="4">IF(C21&gt;E21,2,"0")+IF(C21=E21,1)*IF(C21+E21=0,0,1)+IF(F21&gt;H21,2,"0")+IF(F21=H21,1)*IF(F21+H21=0,0,1)+IF(I21&gt;K21,2,"0")+IF(I21=K21,1)*IF(I21+K21=0,0,1)+IF(L21&gt;N21,2,"0")+IF(L21=N21,1)*IF(L21+N21=0,0,1)+IF(O21&gt;Q21,2,"0")+IF(O21=Q21,1)*IF(O21+Q21=0,0,1)+IF(R21&gt;T21,2,"0")+IF(R21=T21,1)*IF(R21+T21=0,0,1)+IF(U21&gt;W21,2,"0")+IF(U21=W21,1)*IF(U21+W21=0,0,1)+IF(X21&gt;Z21,2,"0")+IF(X21=Z21,1)*IF(X21+Z21=0,0,1)+IF(AA21&gt;AC21,2,"0")+IF(AA21=AC21,1)*IF(AA21+AC21=0,0,1)+IF(AD21&gt;AF21,2,"0")+IF(AD21=AF21,1)*IF(AD21+AF21=0,0,1)+IF(AG21&gt;AI21,2,"0")+IF(AG21=AI21,1)*IF(AG21+AI21=0,0,1)+IF(AJ21&gt;AL21,2,"0")+IF(AJ21=AL21,1)*IF(AJ21+AL21=0,0,1)+IF(AM21&gt;AO21,2,"0")+IF(AM21=AO21,1)*IF(AM21+AO21=0,0,1)+IF(AP21&gt;AR21,2,"0")+IF(AP21=AR21,1)*IF(AP21+AR21=0,0,1)+IF(AS21&gt;AU21,2,"0")+IF(AS21=AU21,1)*IF(AS21+AU21=0,0,1)+IF(AV21&gt;AX21,2,"0")+IF(AV21=AX21,1)*IF(AV21+AX21=0,0,1)+IF(AY21&gt;BA21,2,"0")+IF(AY21=BA21,1)*IF(AY21+BA21=0,0,1)</f>
        <v>0</v>
      </c>
    </row>
    <row r="22" ht="19.5" customHeight="1">
      <c r="A22" s="93">
        <v>19.0</v>
      </c>
      <c r="B22" s="107"/>
      <c r="C22" s="91"/>
      <c r="D22" s="52" t="s">
        <v>12</v>
      </c>
      <c r="E22" s="92"/>
      <c r="F22" s="106"/>
      <c r="G22" s="52" t="s">
        <v>12</v>
      </c>
      <c r="H22" s="92"/>
      <c r="I22" s="106"/>
      <c r="J22" s="52" t="s">
        <v>12</v>
      </c>
      <c r="K22" s="92"/>
      <c r="L22" s="106"/>
      <c r="M22" s="52" t="s">
        <v>12</v>
      </c>
      <c r="N22" s="92"/>
      <c r="O22" s="106"/>
      <c r="P22" s="52" t="s">
        <v>12</v>
      </c>
      <c r="Q22" s="92"/>
      <c r="R22" s="106"/>
      <c r="S22" s="52" t="s">
        <v>12</v>
      </c>
      <c r="T22" s="92"/>
      <c r="U22" s="106"/>
      <c r="V22" s="52" t="s">
        <v>12</v>
      </c>
      <c r="W22" s="92"/>
      <c r="X22" s="106"/>
      <c r="Y22" s="52" t="s">
        <v>12</v>
      </c>
      <c r="Z22" s="92"/>
      <c r="AA22" s="106"/>
      <c r="AB22" s="52" t="s">
        <v>12</v>
      </c>
      <c r="AC22" s="92"/>
      <c r="AD22" s="106"/>
      <c r="AE22" s="52" t="s">
        <v>12</v>
      </c>
      <c r="AF22" s="92"/>
      <c r="AG22" s="106"/>
      <c r="AH22" s="52" t="s">
        <v>12</v>
      </c>
      <c r="AI22" s="92"/>
      <c r="AJ22" s="106"/>
      <c r="AK22" s="52" t="s">
        <v>12</v>
      </c>
      <c r="AL22" s="108"/>
      <c r="AM22" s="106"/>
      <c r="AN22" s="52" t="s">
        <v>12</v>
      </c>
      <c r="AO22" s="92"/>
      <c r="AP22" s="109"/>
      <c r="AQ22" s="52" t="s">
        <v>12</v>
      </c>
      <c r="AR22" s="110"/>
      <c r="AS22" s="109"/>
      <c r="AT22" s="52" t="s">
        <v>12</v>
      </c>
      <c r="AU22" s="110"/>
      <c r="AV22" s="111"/>
      <c r="AW22" s="52" t="s">
        <v>12</v>
      </c>
      <c r="AX22" s="112"/>
      <c r="AY22" s="113"/>
      <c r="AZ22" s="52" t="s">
        <v>12</v>
      </c>
      <c r="BA22" s="112"/>
      <c r="BB22" s="113"/>
      <c r="BC22" s="52" t="s">
        <v>12</v>
      </c>
      <c r="BD22" s="112"/>
      <c r="BE22" s="88"/>
      <c r="BF22" s="40"/>
      <c r="BG22" s="41"/>
      <c r="BH22" s="91" t="str">
        <f>BG23</f>
        <v/>
      </c>
      <c r="BI22" s="52" t="s">
        <v>12</v>
      </c>
      <c r="BJ22" s="92" t="str">
        <f>BE23</f>
        <v/>
      </c>
      <c r="BK22" s="55" t="str">
        <f>BG24</f>
        <v/>
      </c>
      <c r="BL22" s="52" t="s">
        <v>12</v>
      </c>
      <c r="BM22" s="92" t="str">
        <f>BE24</f>
        <v/>
      </c>
      <c r="BN22" s="106" t="str">
        <f>BG25</f>
        <v/>
      </c>
      <c r="BO22" s="52" t="s">
        <v>12</v>
      </c>
      <c r="BP22" s="92" t="str">
        <f>BE25</f>
        <v/>
      </c>
      <c r="BQ22" s="55" t="str">
        <f>BG26</f>
        <v/>
      </c>
      <c r="BR22" s="52" t="s">
        <v>12</v>
      </c>
      <c r="BS22" s="53" t="str">
        <f>BE26</f>
        <v/>
      </c>
      <c r="BT22" s="55" t="str">
        <f>BG27</f>
        <v/>
      </c>
      <c r="BU22" s="52" t="s">
        <v>12</v>
      </c>
      <c r="BV22" s="53" t="str">
        <f>BE27</f>
        <v/>
      </c>
      <c r="BW22" s="55" t="str">
        <f>BG28</f>
        <v/>
      </c>
      <c r="BX22" s="52" t="s">
        <v>12</v>
      </c>
      <c r="BY22" s="53" t="str">
        <f>BE28</f>
        <v/>
      </c>
      <c r="BZ22" s="55" t="str">
        <f>BG29</f>
        <v/>
      </c>
      <c r="CA22" s="52" t="s">
        <v>12</v>
      </c>
      <c r="CB22" s="58" t="str">
        <f>BE29</f>
        <v/>
      </c>
      <c r="CC22" s="59" t="str">
        <f>BG30</f>
        <v/>
      </c>
      <c r="CD22" s="57" t="s">
        <v>12</v>
      </c>
      <c r="CE22" s="58" t="str">
        <f>BE30</f>
        <v/>
      </c>
      <c r="CF22" s="59" t="str">
        <f>BG31</f>
        <v/>
      </c>
      <c r="CG22" s="57" t="s">
        <v>12</v>
      </c>
      <c r="CH22" s="58" t="str">
        <f>BE31</f>
        <v/>
      </c>
      <c r="CI22" s="55" t="str">
        <f>BG32</f>
        <v/>
      </c>
      <c r="CJ22" s="52" t="s">
        <v>12</v>
      </c>
      <c r="CK22" s="53" t="str">
        <f>BE32</f>
        <v/>
      </c>
      <c r="CL22" s="55" t="str">
        <f>BG33</f>
        <v/>
      </c>
      <c r="CM22" s="52" t="s">
        <v>12</v>
      </c>
      <c r="CN22" s="53" t="str">
        <f>BE33</f>
        <v/>
      </c>
      <c r="CO22" s="97">
        <f>CW22+IF(BB22&gt;BD22,2,"0")+IF(BB22=BD22,1)*IF(BB22+BD22=0,0,1)+IF(BH22&gt;BJ22,2,"0")+IF(BH22=BJ22,1)*IF(BH22+BJ22=0,0,1)+IF(BK22&gt;BM22,2,"0")+IF(BK22=BM22,1)*IF(BK22+BM22=0,0,1)+IF(BN22&gt;BP22,2,"0")+IF(BN22=BP22,1)*IF(BN22+BP22=0,0,1)+IF(BQ22&gt;BS22,2,"0")+IF(BQ22=BS22,1)*IF(BQ22+BS22=0,0,1)+IF(BT22&gt;BV22,2,"0")+IF(BT22=BV22,1)*IF(BT22+BV22=0,0,1)+IF(BW22&gt;BY22,2,"0")+IF(BW22=BY22,1)*IF(BW22+BY22=0,0,1)+IF(BZ22&gt;CB22,2,"0")+IF(BZ22=CB22,1)*IF(BZ22+CB22=0,0,1)+IF(CC22&gt;CE22,2,"0")+IF(CC22=CE22,1)*IF(CC22+CE22=0,0,1)+IF(CF22&gt;CH22,2,"0")+IF(CF22=CH22,1)*IF(CF22+CH22=0,0,1)+IF(CI22&gt;CK22,2,"0")+IF(CI22=CK22,1)*IF(CI22+CK22=0,0,1)+IF(CL22&gt;CN22,2,"0")+IF(CL22=CN22,1)*IF(CL22+CN22=0,0,1)</f>
        <v>0</v>
      </c>
      <c r="CP22" s="98">
        <f>SUM(C22,F22,I22,L22,O22,R22,U22,X22,AA22,AD22,AG22,AJ22,AM22,AP22,AS22,AV22,AY22,BB22,BH22,BK22,BN22,BQ22,BT22,BW22,BZ22,CC22,CF22,CI22,CL22)</f>
        <v>0</v>
      </c>
      <c r="CQ22" s="52" t="s">
        <v>12</v>
      </c>
      <c r="CR22" s="99">
        <f>SUM(E22,H22,K22,N22,Q22,T22,W22,Z22,AC22,AF22,AI22,AL22,AO22,AR22,AU22,AX22,BA22,BD22,BJ22,BM22,BP22,BS22,BV22,BY22,CB22,CE22,CH22,CK22,CN22)</f>
        <v>0</v>
      </c>
      <c r="CS22" s="100">
        <f t="shared" si="2"/>
        <v>0</v>
      </c>
      <c r="CT22" s="101">
        <f>IF('poznámky'!C1=19,'poznámky'!A19)+IF('poznámky'!C2=19,'poznámky'!A20)+IF('poznámky'!C3=19,'poznámky'!A21)+IF('poznámky'!C4=19,'poznámky'!A22)+IF('poznámky'!C5=19,'poznámky'!A23)+IF('poznámky'!C6=19,'poznámky'!A24)+IF('poznámky'!C7=19,'poznámky'!A25)+IF('poznámky'!C8=19,'poznámky'!A26)+IF('poznámky'!C9=19,'poznámky'!A27)+IF('poznámky'!C10=19,'poznámky'!A28)+IF('poznámky'!C11=19,'poznámky'!A29)+IF('poznámky'!C12=19,'poznámky'!A30)+IF('poznámky'!C13=19,'poznámky'!A31)+IF('poznámky'!C14=19,'poznámky'!A32)+IF('poznámky'!C15=19,'poznámky'!A33)+IF('poznámky'!C16=19,'poznámky'!A34)+IF('poznámky'!C17=19,'poznámky'!A35)+IF('poznámky'!C18=19,'poznámky'!A36)+IF('poznámky'!C19=19,'poznámky'!A37)+IF('poznámky'!C20=19,'poznámky'!A38)+IF('poznámky'!C21=19,'poznámky'!A39)+IF('poznámky'!C22=19,'poznámky'!A40)+IF('poznámky'!C23=19,'poznámky'!A41)+IF('poznámky'!C24=19,'poznámky'!A42)+IF('poznámky'!C25=19,'poznámky'!A43)+IF('poznámky'!C26=19,'poznámky'!A44)+IF('poznámky'!C27=19,'poznámky'!A45)+IF('poznámky'!C28=19,'poznámky'!A46)+IF('poznámky'!C29=19,'poznámky'!A47)+IF('poznámky'!C30=19,'poznámky'!A48)</f>
        <v>19</v>
      </c>
      <c r="CU22" s="102" t="s">
        <v>13</v>
      </c>
      <c r="CV22" s="103" t="str">
        <f t="shared" si="3"/>
        <v/>
      </c>
      <c r="CW22" s="69">
        <f t="shared" si="4"/>
        <v>0</v>
      </c>
    </row>
    <row r="23" ht="19.5" customHeight="1">
      <c r="A23" s="93">
        <v>20.0</v>
      </c>
      <c r="B23" s="114"/>
      <c r="C23" s="91"/>
      <c r="D23" s="52" t="s">
        <v>12</v>
      </c>
      <c r="E23" s="92"/>
      <c r="F23" s="106"/>
      <c r="G23" s="52" t="s">
        <v>12</v>
      </c>
      <c r="H23" s="92"/>
      <c r="I23" s="106"/>
      <c r="J23" s="52" t="s">
        <v>12</v>
      </c>
      <c r="K23" s="92"/>
      <c r="L23" s="106"/>
      <c r="M23" s="52" t="s">
        <v>12</v>
      </c>
      <c r="N23" s="92"/>
      <c r="O23" s="106"/>
      <c r="P23" s="52" t="s">
        <v>12</v>
      </c>
      <c r="Q23" s="92"/>
      <c r="R23" s="106"/>
      <c r="S23" s="52" t="s">
        <v>12</v>
      </c>
      <c r="T23" s="92"/>
      <c r="U23" s="106"/>
      <c r="V23" s="52" t="s">
        <v>12</v>
      </c>
      <c r="W23" s="92"/>
      <c r="X23" s="106"/>
      <c r="Y23" s="52" t="s">
        <v>12</v>
      </c>
      <c r="Z23" s="92"/>
      <c r="AA23" s="106"/>
      <c r="AB23" s="52" t="s">
        <v>12</v>
      </c>
      <c r="AC23" s="92"/>
      <c r="AD23" s="106"/>
      <c r="AE23" s="52" t="s">
        <v>12</v>
      </c>
      <c r="AF23" s="92"/>
      <c r="AG23" s="106"/>
      <c r="AH23" s="52" t="s">
        <v>12</v>
      </c>
      <c r="AI23" s="92"/>
      <c r="AJ23" s="106"/>
      <c r="AK23" s="52" t="s">
        <v>12</v>
      </c>
      <c r="AL23" s="108"/>
      <c r="AM23" s="106"/>
      <c r="AN23" s="52" t="s">
        <v>12</v>
      </c>
      <c r="AO23" s="92"/>
      <c r="AP23" s="109"/>
      <c r="AQ23" s="52" t="s">
        <v>12</v>
      </c>
      <c r="AR23" s="110"/>
      <c r="AS23" s="109"/>
      <c r="AT23" s="52" t="s">
        <v>12</v>
      </c>
      <c r="AU23" s="110"/>
      <c r="AV23" s="111"/>
      <c r="AW23" s="52" t="s">
        <v>12</v>
      </c>
      <c r="AX23" s="112"/>
      <c r="AY23" s="113"/>
      <c r="AZ23" s="52" t="s">
        <v>12</v>
      </c>
      <c r="BA23" s="112"/>
      <c r="BB23" s="113"/>
      <c r="BC23" s="52" t="s">
        <v>12</v>
      </c>
      <c r="BD23" s="112"/>
      <c r="BE23" s="113"/>
      <c r="BF23" s="52" t="s">
        <v>12</v>
      </c>
      <c r="BG23" s="112"/>
      <c r="BH23" s="88"/>
      <c r="BI23" s="40"/>
      <c r="BJ23" s="41"/>
      <c r="BK23" s="91" t="str">
        <f>BJ24</f>
        <v/>
      </c>
      <c r="BL23" s="52" t="s">
        <v>12</v>
      </c>
      <c r="BM23" s="92" t="str">
        <f>BH24</f>
        <v/>
      </c>
      <c r="BN23" s="55" t="str">
        <f>BJ25</f>
        <v/>
      </c>
      <c r="BO23" s="52" t="s">
        <v>12</v>
      </c>
      <c r="BP23" s="92" t="str">
        <f>BH25</f>
        <v/>
      </c>
      <c r="BQ23" s="106" t="str">
        <f>BJ26</f>
        <v/>
      </c>
      <c r="BR23" s="52" t="s">
        <v>12</v>
      </c>
      <c r="BS23" s="92" t="str">
        <f>BH26</f>
        <v/>
      </c>
      <c r="BT23" s="55" t="str">
        <f>BJ27</f>
        <v/>
      </c>
      <c r="BU23" s="52" t="s">
        <v>12</v>
      </c>
      <c r="BV23" s="53" t="str">
        <f>BH27</f>
        <v/>
      </c>
      <c r="BW23" s="55" t="str">
        <f>BJ28</f>
        <v/>
      </c>
      <c r="BX23" s="52" t="s">
        <v>12</v>
      </c>
      <c r="BY23" s="53" t="str">
        <f>BH28</f>
        <v/>
      </c>
      <c r="BZ23" s="55" t="str">
        <f>BJ29</f>
        <v/>
      </c>
      <c r="CA23" s="52" t="s">
        <v>12</v>
      </c>
      <c r="CB23" s="58" t="str">
        <f>BH29</f>
        <v/>
      </c>
      <c r="CC23" s="59" t="str">
        <f>BJ30</f>
        <v/>
      </c>
      <c r="CD23" s="57" t="s">
        <v>12</v>
      </c>
      <c r="CE23" s="58" t="str">
        <f>BH30</f>
        <v/>
      </c>
      <c r="CF23" s="59" t="str">
        <f>BJ31</f>
        <v/>
      </c>
      <c r="CG23" s="57" t="s">
        <v>12</v>
      </c>
      <c r="CH23" s="58" t="str">
        <f>BH31</f>
        <v/>
      </c>
      <c r="CI23" s="55" t="str">
        <f>BJ32</f>
        <v/>
      </c>
      <c r="CJ23" s="52" t="s">
        <v>12</v>
      </c>
      <c r="CK23" s="53" t="str">
        <f>BH32</f>
        <v/>
      </c>
      <c r="CL23" s="55" t="str">
        <f>BJ33</f>
        <v/>
      </c>
      <c r="CM23" s="52" t="s">
        <v>12</v>
      </c>
      <c r="CN23" s="53" t="str">
        <f>BH33</f>
        <v/>
      </c>
      <c r="CO23" s="97">
        <f>CW23+IF(BB23&gt;BD23,2,"0")+IF(BB23=BD23,1)*IF(BB23+BD23=0,0,1)+IF(BE23&gt;BG23,2,"0")+IF(BE23=BG23,1)*IF(BE23+BG23=0,0,1)+IF(BK23&gt;BM23,2,"0")+IF(BK23=BM23,1)*IF(BK23+BM23=0,0,1)+IF(BN23&gt;BP23,2,"0")+IF(BN23=BP23,1)*IF(BN23+BP23=0,0,1)+IF(BQ23&gt;BS23,2,"0")+IF(BQ23=BS23,1)*IF(BQ23+BS23=0,0,1)+IF(BT23&gt;BV23,2,"0")+IF(BT23=BV23,1)*IF(BT23+BV23=0,0,1)+IF(BW23&gt;BY23,2,"0")+IF(BW23=BY23,1)*IF(BW23+BY23=0,0,1)+IF(BZ23&gt;CB23,2,"0")+IF(BZ23=CB23,1)*IF(BZ23+CB23=0,0,1)+IF(CC23&gt;CE23,2,"0")+IF(CC23=CE23,1)*IF(CC23+CE23=0,0,1)+IF(CF23&gt;CH23,2,"0")+IF(CF23=CH23,1)*IF(CF23+CH23=0,0,1)+IF(CI23&gt;CK23,2,"0")+IF(CI23=CK23,1)*IF(CI23+CK23=0,0,1)+IF(CL23&gt;CN23,2,"0")+IF(CL23=CN23,1)*IF(CL23+CN23=0,0,1)</f>
        <v>0</v>
      </c>
      <c r="CP23" s="98">
        <f>SUM(C23,F23,I23,L23,O23,R23,U23,X23,AA23,AD23,AG23,AJ23,AM23,AP23,AS23,AV23,AY23,BB23,BE23,BK23,BN23,BQ23,BT23,BW23,BZ23,CC23,CF23,CI23,CL23)</f>
        <v>0</v>
      </c>
      <c r="CQ23" s="52" t="s">
        <v>12</v>
      </c>
      <c r="CR23" s="99">
        <f>SUM(E23,H23,K23,N23,Q23,T23,W23,Z23,AC23,AF23,AI23,AO23,AR23,CN23,AL23,AU23,AX23,BA23,BD23,BG23,BM23,BP23,BS23,BV23,BY23,CB23,CE23,CH23,CK23)</f>
        <v>0</v>
      </c>
      <c r="CS23" s="100">
        <f t="shared" si="2"/>
        <v>0</v>
      </c>
      <c r="CT23" s="115">
        <f>IF('poznámky'!C1=20,'poznámky'!A19)+IF('poznámky'!C2=20,'poznámky'!A20)+IF('poznámky'!C3=20,'poznámky'!A21)+IF('poznámky'!C4=20,'poznámky'!A22)+IF('poznámky'!C5=20,'poznámky'!A23)+IF('poznámky'!C6=20,'poznámky'!A24)+IF('poznámky'!C7=20,'poznámky'!A25)+IF('poznámky'!C8=20,'poznámky'!A26)+IF('poznámky'!C9=20,'poznámky'!A27)+IF('poznámky'!C10=20,'poznámky'!A28)+IF('poznámky'!C11=20,'poznámky'!A29)+IF('poznámky'!C12=20,'poznámky'!A30)+IF('poznámky'!C13=20,'poznámky'!A31)+IF('poznámky'!C14=20,'poznámky'!A32)+IF('poznámky'!C15=20,'poznámky'!A33)+IF('poznámky'!C16=20,'poznámky'!A34)+IF('poznámky'!C17=20,'poznámky'!A35)+IF('poznámky'!C18=20,'poznámky'!A36)+IF('poznámky'!C19=20,'poznámky'!A37)+IF('poznámky'!C20=20,'poznámky'!A38)+IF('poznámky'!C21=20,'poznámky'!A39)+IF('poznámky'!C22=20,'poznámky'!A40)+IF('poznámky'!C23=20,'poznámky'!A41)+IF('poznámky'!C24=20,'poznámky'!A42)+IF('poznámky'!C25=20,'poznámky'!A43)+IF('poznámky'!C26=20,'poznámky'!A44)+IF('poznámky'!C27=20,'poznámky'!A45)+IF('poznámky'!C28=20,'poznámky'!A46)+IF('poznámky'!C29=20,'poznámky'!A47)+IF('poznámky'!C30=20,'poznámky'!A48)</f>
        <v>20</v>
      </c>
      <c r="CU23" s="102" t="s">
        <v>13</v>
      </c>
      <c r="CV23" s="103" t="str">
        <f t="shared" si="3"/>
        <v/>
      </c>
      <c r="CW23" s="69">
        <f t="shared" si="4"/>
        <v>0</v>
      </c>
    </row>
    <row r="24" ht="19.5" customHeight="1">
      <c r="A24" s="37">
        <v>21.0</v>
      </c>
      <c r="B24" s="116"/>
      <c r="C24" s="106"/>
      <c r="D24" s="52" t="s">
        <v>12</v>
      </c>
      <c r="E24" s="92"/>
      <c r="F24" s="106"/>
      <c r="G24" s="52" t="s">
        <v>12</v>
      </c>
      <c r="H24" s="92"/>
      <c r="I24" s="106"/>
      <c r="J24" s="52" t="s">
        <v>12</v>
      </c>
      <c r="K24" s="92"/>
      <c r="L24" s="106"/>
      <c r="M24" s="52" t="s">
        <v>12</v>
      </c>
      <c r="N24" s="92"/>
      <c r="O24" s="106"/>
      <c r="P24" s="52" t="s">
        <v>12</v>
      </c>
      <c r="Q24" s="92"/>
      <c r="R24" s="106"/>
      <c r="S24" s="52" t="s">
        <v>12</v>
      </c>
      <c r="T24" s="92"/>
      <c r="U24" s="106"/>
      <c r="V24" s="52" t="s">
        <v>12</v>
      </c>
      <c r="W24" s="92"/>
      <c r="X24" s="106"/>
      <c r="Y24" s="52" t="s">
        <v>12</v>
      </c>
      <c r="Z24" s="92"/>
      <c r="AA24" s="106"/>
      <c r="AB24" s="52" t="s">
        <v>12</v>
      </c>
      <c r="AC24" s="92"/>
      <c r="AD24" s="106"/>
      <c r="AE24" s="52" t="s">
        <v>12</v>
      </c>
      <c r="AF24" s="92"/>
      <c r="AG24" s="106"/>
      <c r="AH24" s="52" t="s">
        <v>12</v>
      </c>
      <c r="AI24" s="92"/>
      <c r="AJ24" s="106"/>
      <c r="AK24" s="52" t="s">
        <v>12</v>
      </c>
      <c r="AL24" s="108"/>
      <c r="AM24" s="106"/>
      <c r="AN24" s="52" t="s">
        <v>12</v>
      </c>
      <c r="AO24" s="92"/>
      <c r="AP24" s="109"/>
      <c r="AQ24" s="52" t="s">
        <v>12</v>
      </c>
      <c r="AR24" s="110"/>
      <c r="AS24" s="109"/>
      <c r="AT24" s="52" t="s">
        <v>12</v>
      </c>
      <c r="AU24" s="110"/>
      <c r="AV24" s="111"/>
      <c r="AW24" s="52" t="s">
        <v>12</v>
      </c>
      <c r="AX24" s="112"/>
      <c r="AY24" s="113"/>
      <c r="AZ24" s="52" t="s">
        <v>12</v>
      </c>
      <c r="BA24" s="112"/>
      <c r="BB24" s="113"/>
      <c r="BC24" s="52" t="s">
        <v>12</v>
      </c>
      <c r="BD24" s="112"/>
      <c r="BE24" s="113"/>
      <c r="BF24" s="52" t="s">
        <v>12</v>
      </c>
      <c r="BG24" s="112"/>
      <c r="BH24" s="113"/>
      <c r="BI24" s="52" t="s">
        <v>12</v>
      </c>
      <c r="BJ24" s="110"/>
      <c r="BK24" s="88"/>
      <c r="BL24" s="40"/>
      <c r="BM24" s="41"/>
      <c r="BN24" s="91" t="str">
        <f>BM25</f>
        <v/>
      </c>
      <c r="BO24" s="52" t="s">
        <v>12</v>
      </c>
      <c r="BP24" s="92" t="str">
        <f>BK25</f>
        <v/>
      </c>
      <c r="BQ24" s="55" t="str">
        <f>BM26</f>
        <v/>
      </c>
      <c r="BR24" s="52" t="s">
        <v>12</v>
      </c>
      <c r="BS24" s="92" t="str">
        <f>BK26</f>
        <v/>
      </c>
      <c r="BT24" s="106" t="str">
        <f>BM27</f>
        <v/>
      </c>
      <c r="BU24" s="52" t="s">
        <v>12</v>
      </c>
      <c r="BV24" s="92" t="str">
        <f>BK27</f>
        <v/>
      </c>
      <c r="BW24" s="55" t="str">
        <f>BM28</f>
        <v/>
      </c>
      <c r="BX24" s="52" t="s">
        <v>12</v>
      </c>
      <c r="BY24" s="53" t="str">
        <f>BK28</f>
        <v/>
      </c>
      <c r="BZ24" s="55" t="str">
        <f>BM29</f>
        <v/>
      </c>
      <c r="CA24" s="52" t="s">
        <v>12</v>
      </c>
      <c r="CB24" s="58" t="str">
        <f>BK29</f>
        <v/>
      </c>
      <c r="CC24" s="59" t="str">
        <f>BM30</f>
        <v/>
      </c>
      <c r="CD24" s="57" t="s">
        <v>12</v>
      </c>
      <c r="CE24" s="58" t="str">
        <f>BK30</f>
        <v/>
      </c>
      <c r="CF24" s="59" t="str">
        <f>BM31</f>
        <v/>
      </c>
      <c r="CG24" s="57" t="s">
        <v>12</v>
      </c>
      <c r="CH24" s="58" t="str">
        <f>BK31</f>
        <v/>
      </c>
      <c r="CI24" s="55" t="str">
        <f>BM32</f>
        <v/>
      </c>
      <c r="CJ24" s="52" t="s">
        <v>12</v>
      </c>
      <c r="CK24" s="53" t="str">
        <f>BK32</f>
        <v/>
      </c>
      <c r="CL24" s="55" t="str">
        <f>BM33</f>
        <v/>
      </c>
      <c r="CM24" s="52" t="s">
        <v>12</v>
      </c>
      <c r="CN24" s="53" t="str">
        <f>BK33</f>
        <v/>
      </c>
      <c r="CO24" s="97">
        <f>CW24+IF(BB24&gt;BD24,2,"0")+IF(BB24=BD24,1)*IF(BB24+BD24=0,0,1)+IF(BE24&gt;BG24,2,"0")+IF(BE24=BG24,1)*IF(BE24+BG24=0,0,1)+IF(BH24&gt;BJ24,2,"0")+IF(BH24=BJ24,1)*IF(BH24+BJ24=0,0,1)+IF(BN24&gt;BP24,2,"0")+IF(BN24=BP24,1)*IF(BN24+BP24=0,0,1)+IF(BQ24&gt;BS24,2,"0")+IF(BQ24=BS24,1)*IF(BQ24+BS24=0,0,1)+IF(BT24&gt;BV24,2,"0")+IF(BT24=BV24,1)*IF(BT24+BV24=0,0,1)+IF(BW24&gt;BY24,2,"0")+IF(BW24=BY24,1)*IF(BW24+BY24=0,0,1)+IF(BZ24&gt;CB24,2,"0")+IF(BZ24=CB24,1)*IF(BZ24+CB24=0,0,1)+IF(CC24&gt;CE24,2,"0")+IF(CC24=CE24,1)*IF(CC24+CE24=0,0,1)+IF(CF24&gt;CH24,2,"0")+IF(CF24=CH24,1)*IF(CF24+CH24=0,0,1)+IF(CI24&gt;CK24,2,"0")+IF(CI24=CK24,1)*IF(CI24+CK24=0,0,1)+IF(CL24&gt;CN24,2,"0")+IF(CL24=CN24,1)*IF(CL24+CN24=0,0,1)</f>
        <v>0</v>
      </c>
      <c r="CP24" s="98">
        <f>SUM(C24,F24,I24,L24,O24,R24,U24,X24,AA24,AD24,AG24,AJ24,AM24,AP24,AS24,AV24,AY24,BB24,BE24,BH24,BN24,BQ24,BT24,BW24,BZ24,CC24,CF24,CI24,CL24)</f>
        <v>0</v>
      </c>
      <c r="CQ24" s="52" t="s">
        <v>12</v>
      </c>
      <c r="CR24" s="99">
        <f>SUM(E24,H24,K24,N24,Q24,T24,W24,Z24,AC24,AF24,AI24,AL24,AR24,CN24,AO24,AU24,AX24,BA24,BD24,BG24,BJ24,BP24,BS24,BV24,BY24,CB24,CE24,CH24,CK24)</f>
        <v>0</v>
      </c>
      <c r="CS24" s="100">
        <f t="shared" si="2"/>
        <v>0</v>
      </c>
      <c r="CT24" s="101">
        <f>IF('poznámky'!C1=21,'poznámky'!A19)+IF('poznámky'!C2=21,'poznámky'!A20)+IF('poznámky'!C3=21,'poznámky'!A21)+IF('poznámky'!C4=21,'poznámky'!A22)+IF('poznámky'!C5=21,'poznámky'!A23)+IF('poznámky'!C6=21,'poznámky'!A24)+IF('poznámky'!C7=21,'poznámky'!A25)+IF('poznámky'!C8=21,'poznámky'!A26)+IF('poznámky'!C9=21,'poznámky'!A27)+IF('poznámky'!C10=21,'poznámky'!A28)+IF('poznámky'!C11=21,'poznámky'!A29)+IF('poznámky'!C12=21,'poznámky'!A30)+IF('poznámky'!C13=21,'poznámky'!A31)+IF('poznámky'!C14=21,'poznámky'!A32)+IF('poznámky'!C15=21,'poznámky'!A33)+IF('poznámky'!C16=21,'poznámky'!A34)+IF('poznámky'!C17=21,'poznámky'!A35)+IF('poznámky'!C18=21,'poznámky'!A36)+IF('poznámky'!C19=21,'poznámky'!A37)+IF('poznámky'!C20=21,'poznámky'!A38)+IF('poznámky'!C21=21,'poznámky'!A39)+IF('poznámky'!C22=21,'poznámky'!A40)+IF('poznámky'!C23=21,'poznámky'!A41)+IF('poznámky'!C24=21,'poznámky'!A42)+IF('poznámky'!C25=21,'poznámky'!A43)+IF('poznámky'!C26=21,'poznámky'!A44)+IF('poznámky'!C27=21,'poznámky'!A45)+IF('poznámky'!C28=21,'poznámky'!A46)+IF('poznámky'!C29=21,'poznámky'!A47)+IF('poznámky'!C30=21,'poznámky'!A48)</f>
        <v>21</v>
      </c>
      <c r="CU24" s="102" t="s">
        <v>13</v>
      </c>
      <c r="CV24" s="103" t="str">
        <f t="shared" si="3"/>
        <v/>
      </c>
      <c r="CW24" s="69">
        <f t="shared" si="4"/>
        <v>0</v>
      </c>
    </row>
    <row r="25" ht="19.5" customHeight="1">
      <c r="A25" s="37">
        <v>22.0</v>
      </c>
      <c r="B25" s="117"/>
      <c r="C25" s="106"/>
      <c r="D25" s="52" t="s">
        <v>12</v>
      </c>
      <c r="E25" s="92"/>
      <c r="F25" s="106"/>
      <c r="G25" s="52" t="s">
        <v>12</v>
      </c>
      <c r="H25" s="92"/>
      <c r="I25" s="106"/>
      <c r="J25" s="52" t="s">
        <v>12</v>
      </c>
      <c r="K25" s="92"/>
      <c r="L25" s="106"/>
      <c r="M25" s="52" t="s">
        <v>12</v>
      </c>
      <c r="N25" s="92"/>
      <c r="O25" s="106"/>
      <c r="P25" s="52" t="s">
        <v>12</v>
      </c>
      <c r="Q25" s="92"/>
      <c r="R25" s="106"/>
      <c r="S25" s="52" t="s">
        <v>12</v>
      </c>
      <c r="T25" s="92"/>
      <c r="U25" s="106"/>
      <c r="V25" s="52" t="s">
        <v>12</v>
      </c>
      <c r="W25" s="92"/>
      <c r="X25" s="106"/>
      <c r="Y25" s="52" t="s">
        <v>12</v>
      </c>
      <c r="Z25" s="92"/>
      <c r="AA25" s="106"/>
      <c r="AB25" s="52" t="s">
        <v>12</v>
      </c>
      <c r="AC25" s="92"/>
      <c r="AD25" s="106"/>
      <c r="AE25" s="52" t="s">
        <v>12</v>
      </c>
      <c r="AF25" s="92"/>
      <c r="AG25" s="106"/>
      <c r="AH25" s="52" t="s">
        <v>12</v>
      </c>
      <c r="AI25" s="92"/>
      <c r="AJ25" s="106"/>
      <c r="AK25" s="52" t="s">
        <v>12</v>
      </c>
      <c r="AL25" s="108"/>
      <c r="AM25" s="106"/>
      <c r="AN25" s="52" t="s">
        <v>12</v>
      </c>
      <c r="AO25" s="92"/>
      <c r="AP25" s="109"/>
      <c r="AQ25" s="52" t="s">
        <v>12</v>
      </c>
      <c r="AR25" s="110"/>
      <c r="AS25" s="109"/>
      <c r="AT25" s="52" t="s">
        <v>12</v>
      </c>
      <c r="AU25" s="110"/>
      <c r="AV25" s="111"/>
      <c r="AW25" s="52" t="s">
        <v>12</v>
      </c>
      <c r="AX25" s="112"/>
      <c r="AY25" s="113"/>
      <c r="AZ25" s="52" t="s">
        <v>12</v>
      </c>
      <c r="BA25" s="112"/>
      <c r="BB25" s="113"/>
      <c r="BC25" s="52" t="s">
        <v>12</v>
      </c>
      <c r="BD25" s="112"/>
      <c r="BE25" s="113"/>
      <c r="BF25" s="52" t="s">
        <v>12</v>
      </c>
      <c r="BG25" s="112"/>
      <c r="BH25" s="113"/>
      <c r="BI25" s="52" t="s">
        <v>12</v>
      </c>
      <c r="BJ25" s="110"/>
      <c r="BK25" s="109"/>
      <c r="BL25" s="52" t="s">
        <v>12</v>
      </c>
      <c r="BM25" s="112"/>
      <c r="BN25" s="88"/>
      <c r="BO25" s="40"/>
      <c r="BP25" s="41"/>
      <c r="BQ25" s="91" t="str">
        <f>BP26</f>
        <v/>
      </c>
      <c r="BR25" s="52" t="s">
        <v>12</v>
      </c>
      <c r="BS25" s="92" t="str">
        <f>BN26</f>
        <v/>
      </c>
      <c r="BT25" s="55" t="str">
        <f>BP27</f>
        <v/>
      </c>
      <c r="BU25" s="52" t="s">
        <v>12</v>
      </c>
      <c r="BV25" s="92" t="str">
        <f>BN27</f>
        <v/>
      </c>
      <c r="BW25" s="106" t="str">
        <f>BP28</f>
        <v/>
      </c>
      <c r="BX25" s="52" t="s">
        <v>12</v>
      </c>
      <c r="BY25" s="92" t="str">
        <f>BN28</f>
        <v/>
      </c>
      <c r="BZ25" s="55" t="str">
        <f>BP29</f>
        <v/>
      </c>
      <c r="CA25" s="52" t="s">
        <v>12</v>
      </c>
      <c r="CB25" s="58" t="str">
        <f>BN29</f>
        <v/>
      </c>
      <c r="CC25" s="59" t="str">
        <f>BP30</f>
        <v/>
      </c>
      <c r="CD25" s="57" t="s">
        <v>12</v>
      </c>
      <c r="CE25" s="58" t="str">
        <f>BN30</f>
        <v/>
      </c>
      <c r="CF25" s="59" t="str">
        <f>BP31</f>
        <v/>
      </c>
      <c r="CG25" s="57" t="s">
        <v>12</v>
      </c>
      <c r="CH25" s="58" t="str">
        <f>BN31</f>
        <v/>
      </c>
      <c r="CI25" s="55" t="str">
        <f>BP32</f>
        <v/>
      </c>
      <c r="CJ25" s="52" t="s">
        <v>12</v>
      </c>
      <c r="CK25" s="53" t="str">
        <f>BN32</f>
        <v/>
      </c>
      <c r="CL25" s="55" t="str">
        <f>BP33</f>
        <v/>
      </c>
      <c r="CM25" s="52" t="s">
        <v>12</v>
      </c>
      <c r="CN25" s="53" t="str">
        <f>BN33</f>
        <v/>
      </c>
      <c r="CO25" s="97">
        <f>CW25+IF(BB25&gt;BD25,2,"0")+IF(BB25=BD25,1)*IF(BB25+BD25=0,0,1)+IF(BE25&gt;BG25,2,"0")+IF(BE25=BG25,1)*IF(BE25+BG25=0,0,1)+IF(BH25&gt;BJ25,2,"0")+IF(BH25=BJ25,1)*IF(BH25+BJ25=0,0,1)+IF(BK25&gt;BM25,2,"0")+IF(BK25=BM25,1)*IF(BK25+BM25=0,0,1)+IF(BQ25&gt;BS25,2,"0")+IF(BQ25=BS25,1)*IF(BQ25+BS25=0,0,1)+IF(BT25&gt;BV25,2,"0")+IF(BT25=BV25,1)*IF(BT25+BV25=0,0,1)+IF(BW25&gt;BY25,2,"0")+IF(BW25=BY25,1)*IF(BW25+BY25=0,0,1)+IF(BZ25&gt;CB25,2,"0")+IF(BZ25=CB25,1)*IF(BZ25+CB25=0,0,1)+IF(CC25&gt;CE25,2,"0")+IF(CC25=CE25,1)*IF(CC25+CE25=0,0,1)+IF(CF25&gt;CH25,2,"0")+IF(CF25=CH25,1)*IF(CF25+CH25=0,0,1)+IF(CI25&gt;CK25,2,"0")+IF(CI25=CK25,1)*IF(CI25+CK25=0,0,1)+IF(CL25&gt;CN25,2,"0")+IF(CL25=CN25,1)*IF(CL25+CN25=0,0,1)</f>
        <v>0</v>
      </c>
      <c r="CP25" s="98">
        <f>SUM(C25,F25,I25,L25,O25,R25,U25,X25,AA25,AD25,AG25,AJ25,AM25,AP25,AS25,AV25,AY25,BB25,BE25,BH25,BK25,BQ25,BT25,BW25,BZ25,CC25,CF25,CI25,CL25)</f>
        <v>0</v>
      </c>
      <c r="CQ25" s="52" t="s">
        <v>12</v>
      </c>
      <c r="CR25" s="99">
        <f>SUM(E25,H25,K25,N25,Q25,T25,W25,Z25,AC25,AF25,AI25,AL25,AO25,CN25,AU25,AR25,AX25,BA25,BD25,BG25,BJ25,BM25,BS25,BV25,BY25,CB25,CE25,CH25,CK25)</f>
        <v>0</v>
      </c>
      <c r="CS25" s="100">
        <f t="shared" si="2"/>
        <v>0</v>
      </c>
      <c r="CT25" s="101">
        <f>IF('poznámky'!C1=22,'poznámky'!A19)+IF('poznámky'!C2=22,'poznámky'!A20)+IF('poznámky'!C3=22,'poznámky'!A21)+IF('poznámky'!C4=22,'poznámky'!A22)+IF('poznámky'!C5=22,'poznámky'!A23)+IF('poznámky'!C6=22,'poznámky'!A24)+IF('poznámky'!C7=22,'poznámky'!A25)+IF('poznámky'!C8=22,'poznámky'!A26)+IF('poznámky'!C9=22,'poznámky'!A27)+IF('poznámky'!C10=22,'poznámky'!A28)+IF('poznámky'!C11=22,'poznámky'!A29)+IF('poznámky'!C12=22,'poznámky'!A30)+IF('poznámky'!C13=22,'poznámky'!A31)+IF('poznámky'!C14=22,'poznámky'!A32)+IF('poznámky'!C15=22,'poznámky'!A33)+IF('poznámky'!C16=22,'poznámky'!A34)+IF('poznámky'!C17=22,'poznámky'!A35)+IF('poznámky'!C18=22,'poznámky'!A36)+IF('poznámky'!C19=22,'poznámky'!A37)+IF('poznámky'!C20=22,'poznámky'!A38)+IF('poznámky'!C21=22,'poznámky'!A39)+IF('poznámky'!C22=22,'poznámky'!A40)+IF('poznámky'!C23=22,'poznámky'!A41)+IF('poznámky'!C24=22,'poznámky'!A42)+IF('poznámky'!C25=22,'poznámky'!A43)+IF('poznámky'!C26=22,'poznámky'!A44)+IF('poznámky'!C27=22,'poznámky'!A45)+IF('poznámky'!C28=22,'poznámky'!A46)+IF('poznámky'!C29=22,'poznámky'!A47)+IF('poznámky'!C30=22,'poznámky'!A48)</f>
        <v>22</v>
      </c>
      <c r="CU25" s="102" t="s">
        <v>13</v>
      </c>
      <c r="CV25" s="103" t="str">
        <f t="shared" si="3"/>
        <v/>
      </c>
      <c r="CW25" s="69">
        <f t="shared" si="4"/>
        <v>0</v>
      </c>
    </row>
    <row r="26" ht="19.5" customHeight="1">
      <c r="A26" s="37">
        <v>23.0</v>
      </c>
      <c r="B26" s="117"/>
      <c r="C26" s="106"/>
      <c r="D26" s="52" t="s">
        <v>12</v>
      </c>
      <c r="E26" s="92"/>
      <c r="F26" s="106"/>
      <c r="G26" s="52" t="s">
        <v>12</v>
      </c>
      <c r="H26" s="92"/>
      <c r="I26" s="106"/>
      <c r="J26" s="52" t="s">
        <v>12</v>
      </c>
      <c r="K26" s="92"/>
      <c r="L26" s="106"/>
      <c r="M26" s="52" t="s">
        <v>12</v>
      </c>
      <c r="N26" s="92"/>
      <c r="O26" s="106"/>
      <c r="P26" s="52" t="s">
        <v>12</v>
      </c>
      <c r="Q26" s="92"/>
      <c r="R26" s="106"/>
      <c r="S26" s="52" t="s">
        <v>12</v>
      </c>
      <c r="T26" s="92"/>
      <c r="U26" s="106"/>
      <c r="V26" s="52" t="s">
        <v>12</v>
      </c>
      <c r="W26" s="92"/>
      <c r="X26" s="106"/>
      <c r="Y26" s="52" t="s">
        <v>12</v>
      </c>
      <c r="Z26" s="92"/>
      <c r="AA26" s="106"/>
      <c r="AB26" s="52" t="s">
        <v>12</v>
      </c>
      <c r="AC26" s="92"/>
      <c r="AD26" s="106"/>
      <c r="AE26" s="52" t="s">
        <v>12</v>
      </c>
      <c r="AF26" s="92"/>
      <c r="AG26" s="106"/>
      <c r="AH26" s="52" t="s">
        <v>12</v>
      </c>
      <c r="AI26" s="92"/>
      <c r="AJ26" s="106"/>
      <c r="AK26" s="52" t="s">
        <v>12</v>
      </c>
      <c r="AL26" s="108"/>
      <c r="AM26" s="106"/>
      <c r="AN26" s="52" t="s">
        <v>12</v>
      </c>
      <c r="AO26" s="92"/>
      <c r="AP26" s="109"/>
      <c r="AQ26" s="52" t="s">
        <v>12</v>
      </c>
      <c r="AR26" s="110"/>
      <c r="AS26" s="109"/>
      <c r="AT26" s="52" t="s">
        <v>12</v>
      </c>
      <c r="AU26" s="110"/>
      <c r="AV26" s="111"/>
      <c r="AW26" s="52" t="s">
        <v>12</v>
      </c>
      <c r="AX26" s="112"/>
      <c r="AY26" s="113"/>
      <c r="AZ26" s="52" t="s">
        <v>12</v>
      </c>
      <c r="BA26" s="112"/>
      <c r="BB26" s="113"/>
      <c r="BC26" s="52" t="s">
        <v>12</v>
      </c>
      <c r="BD26" s="112"/>
      <c r="BE26" s="113"/>
      <c r="BF26" s="52" t="s">
        <v>12</v>
      </c>
      <c r="BG26" s="112"/>
      <c r="BH26" s="113"/>
      <c r="BI26" s="52" t="s">
        <v>12</v>
      </c>
      <c r="BJ26" s="110"/>
      <c r="BK26" s="109"/>
      <c r="BL26" s="52" t="s">
        <v>12</v>
      </c>
      <c r="BM26" s="112"/>
      <c r="BN26" s="109"/>
      <c r="BO26" s="52" t="s">
        <v>12</v>
      </c>
      <c r="BP26" s="112"/>
      <c r="BQ26" s="88"/>
      <c r="BR26" s="40"/>
      <c r="BS26" s="41"/>
      <c r="BT26" s="91" t="str">
        <f>BS27</f>
        <v/>
      </c>
      <c r="BU26" s="52" t="s">
        <v>12</v>
      </c>
      <c r="BV26" s="92" t="str">
        <f>BQ27</f>
        <v/>
      </c>
      <c r="BW26" s="55" t="str">
        <f>BS28</f>
        <v/>
      </c>
      <c r="BX26" s="52" t="s">
        <v>12</v>
      </c>
      <c r="BY26" s="92" t="str">
        <f>BQ28</f>
        <v/>
      </c>
      <c r="BZ26" s="106" t="str">
        <f>BS29</f>
        <v/>
      </c>
      <c r="CA26" s="52" t="s">
        <v>12</v>
      </c>
      <c r="CB26" s="118" t="str">
        <f>BQ29</f>
        <v/>
      </c>
      <c r="CC26" s="59" t="str">
        <f>BS30</f>
        <v/>
      </c>
      <c r="CD26" s="57" t="s">
        <v>12</v>
      </c>
      <c r="CE26" s="58" t="str">
        <f>BQ30</f>
        <v/>
      </c>
      <c r="CF26" s="59" t="str">
        <f>BS31</f>
        <v/>
      </c>
      <c r="CG26" s="57" t="s">
        <v>12</v>
      </c>
      <c r="CH26" s="58" t="str">
        <f>BQ31</f>
        <v/>
      </c>
      <c r="CI26" s="55" t="str">
        <f>BS32</f>
        <v/>
      </c>
      <c r="CJ26" s="52" t="s">
        <v>12</v>
      </c>
      <c r="CK26" s="53" t="str">
        <f>BQ32</f>
        <v/>
      </c>
      <c r="CL26" s="55" t="str">
        <f>BS33</f>
        <v/>
      </c>
      <c r="CM26" s="52" t="s">
        <v>12</v>
      </c>
      <c r="CN26" s="53" t="str">
        <f>BQ33</f>
        <v/>
      </c>
      <c r="CO26" s="97">
        <f>CW26+IF(BB26&gt;BD26,2,"0")+IF(BB26=BD26,1)*IF(BB26+BD26=0,0,1)+IF(BE26&gt;BG26,2,"0")+IF(BE26=BG26,1)*IF(BE26+BG26=0,0,1)+IF(BH26&gt;BJ26,2,"0")+IF(BH26=BJ26,1)*IF(BH26+BJ26=0,0,1)+IF(BK26&gt;BM26,2,"0")+IF(BK26=BM26,1)*IF(BK26+BM26=0,0,1)+IF(BN26&gt;BP26,2,"0")+IF(BN26=BP26,1)*IF(BN26+BP26=0,0,1)+IF(BT26&gt;BV26,2,"0")+IF(BT26=BV26,1)*IF(BT26+BV26=0,0,1)+IF(BW26&gt;BY26,2,"0")+IF(BW26=BY26,1)*IF(BW26+BY26=0,0,1)+IF(BZ26&gt;CB26,2,"0")+IF(BZ26=CB26,1)*IF(BZ26+CB26=0,0,1)+IF(CC26&gt;CE26,2,"0")+IF(CC26=CE26,1)*IF(CC26+CE26=0,0,1)+IF(CF26&gt;CH26,2,"0")+IF(CF26=CH26,1)*IF(CF26+CH26=0,0,1)+IF(CI26&gt;CK26,2,"0")+IF(CI26=CK26,1)*IF(CI26+CK26=0,0,1)+IF(CL26&gt;CN26,2,"0")+IF(CL26=CN26,1)*IF(CL26+CN26=0,0,1)</f>
        <v>0</v>
      </c>
      <c r="CP26" s="98">
        <f>SUM(C26,F26,I26,L26,O26,R26,U26,X26,AA26,AD26,AG26,AJ26,AM26,AP26,AS26,AV26,AY26,BB26,BE26,BH26,BK26,BN26,BT26,BW26,BZ26,CC26,CF26,CI26,CL26)</f>
        <v>0</v>
      </c>
      <c r="CQ26" s="52" t="s">
        <v>12</v>
      </c>
      <c r="CR26" s="99">
        <f>SUM(E26,H26,K26,N26,Q26,T26,W26,Z26,AC26,AF26,AL26,AO26,AR26,CN26,AI26,AU26,AX26,BA26,BD26,BG26,BJ26,BM26,BP26,BV26,BY26,CB26,CE26,CH26,CK26, )</f>
        <v>0</v>
      </c>
      <c r="CS26" s="100">
        <f t="shared" si="2"/>
        <v>0</v>
      </c>
      <c r="CT26" s="115">
        <f>IF('poznámky'!C1=23,'poznámky'!A19)+IF('poznámky'!C2=23,'poznámky'!A20)+IF('poznámky'!C3=23,'poznámky'!A21)+IF('poznámky'!C4=23,'poznámky'!A22)+IF('poznámky'!C5=23,'poznámky'!A23)+IF('poznámky'!C6=23,'poznámky'!A24)+IF('poznámky'!C7=23,'poznámky'!A25)+IF('poznámky'!C8=23,'poznámky'!A26)+IF('poznámky'!C9=23,'poznámky'!A27)+IF('poznámky'!C10=23,'poznámky'!A28)+IF('poznámky'!C11=23,'poznámky'!A29)+IF('poznámky'!C12=23,'poznámky'!A30)+IF('poznámky'!C13=23,'poznámky'!A31)+IF('poznámky'!C14=23,'poznámky'!A32)+IF('poznámky'!C15=23,'poznámky'!A33)+IF('poznámky'!C16=23,'poznámky'!A34)+IF('poznámky'!C17=23,'poznámky'!A35)+IF('poznámky'!C18=23,'poznámky'!A36)+IF('poznámky'!C19=23,'poznámky'!A37)+IF('poznámky'!C20=23,'poznámky'!A38)+IF('poznámky'!C21=23,'poznámky'!A39)+IF('poznámky'!C22=23,'poznámky'!A40)+IF('poznámky'!C23=23,'poznámky'!A41)+IF('poznámky'!C24=23,'poznámky'!A42)+IF('poznámky'!C25=23,'poznámky'!A43)+IF('poznámky'!C26=23,'poznámky'!A44)+IF('poznámky'!C27=23,'poznámky'!A45)+IF('poznámky'!C28=23,'poznámky'!A46)+IF('poznámky'!C29=23,'poznámky'!A47)+IF('poznámky'!C30=23,'poznámky'!A48)</f>
        <v>23</v>
      </c>
      <c r="CU26" s="102" t="s">
        <v>13</v>
      </c>
      <c r="CV26" s="103" t="str">
        <f t="shared" si="3"/>
        <v/>
      </c>
      <c r="CW26" s="69">
        <f t="shared" si="4"/>
        <v>0</v>
      </c>
    </row>
    <row r="27" ht="19.5" customHeight="1">
      <c r="A27" s="93">
        <v>24.0</v>
      </c>
      <c r="B27" s="114"/>
      <c r="C27" s="91"/>
      <c r="D27" s="52" t="s">
        <v>12</v>
      </c>
      <c r="E27" s="92"/>
      <c r="F27" s="106"/>
      <c r="G27" s="52" t="s">
        <v>12</v>
      </c>
      <c r="H27" s="92"/>
      <c r="I27" s="106"/>
      <c r="J27" s="52" t="s">
        <v>12</v>
      </c>
      <c r="K27" s="92"/>
      <c r="L27" s="106"/>
      <c r="M27" s="52" t="s">
        <v>12</v>
      </c>
      <c r="N27" s="92"/>
      <c r="O27" s="106"/>
      <c r="P27" s="52" t="s">
        <v>12</v>
      </c>
      <c r="Q27" s="92"/>
      <c r="R27" s="106"/>
      <c r="S27" s="52" t="s">
        <v>12</v>
      </c>
      <c r="T27" s="92"/>
      <c r="U27" s="106"/>
      <c r="V27" s="52" t="s">
        <v>12</v>
      </c>
      <c r="W27" s="92"/>
      <c r="X27" s="106"/>
      <c r="Y27" s="52" t="s">
        <v>12</v>
      </c>
      <c r="Z27" s="92"/>
      <c r="AA27" s="106"/>
      <c r="AB27" s="52" t="s">
        <v>12</v>
      </c>
      <c r="AC27" s="92"/>
      <c r="AD27" s="106"/>
      <c r="AE27" s="52" t="s">
        <v>12</v>
      </c>
      <c r="AF27" s="92"/>
      <c r="AG27" s="106"/>
      <c r="AH27" s="52" t="s">
        <v>12</v>
      </c>
      <c r="AI27" s="92"/>
      <c r="AJ27" s="106"/>
      <c r="AK27" s="52" t="s">
        <v>12</v>
      </c>
      <c r="AL27" s="108"/>
      <c r="AM27" s="106"/>
      <c r="AN27" s="52" t="s">
        <v>12</v>
      </c>
      <c r="AO27" s="92"/>
      <c r="AP27" s="109"/>
      <c r="AQ27" s="52" t="s">
        <v>12</v>
      </c>
      <c r="AR27" s="110"/>
      <c r="AS27" s="109"/>
      <c r="AT27" s="52" t="s">
        <v>12</v>
      </c>
      <c r="AU27" s="110"/>
      <c r="AV27" s="111"/>
      <c r="AW27" s="52" t="s">
        <v>12</v>
      </c>
      <c r="AX27" s="112"/>
      <c r="AY27" s="113"/>
      <c r="AZ27" s="52" t="s">
        <v>12</v>
      </c>
      <c r="BA27" s="112"/>
      <c r="BB27" s="113"/>
      <c r="BC27" s="52" t="s">
        <v>12</v>
      </c>
      <c r="BD27" s="112"/>
      <c r="BE27" s="113"/>
      <c r="BF27" s="52" t="s">
        <v>12</v>
      </c>
      <c r="BG27" s="112"/>
      <c r="BH27" s="113"/>
      <c r="BI27" s="52" t="s">
        <v>12</v>
      </c>
      <c r="BJ27" s="110"/>
      <c r="BK27" s="109"/>
      <c r="BL27" s="52" t="s">
        <v>12</v>
      </c>
      <c r="BM27" s="112"/>
      <c r="BN27" s="109"/>
      <c r="BO27" s="52" t="s">
        <v>12</v>
      </c>
      <c r="BP27" s="112"/>
      <c r="BQ27" s="113"/>
      <c r="BR27" s="52" t="s">
        <v>12</v>
      </c>
      <c r="BS27" s="112"/>
      <c r="BT27" s="88"/>
      <c r="BU27" s="40"/>
      <c r="BV27" s="41"/>
      <c r="BW27" s="91" t="str">
        <f>BV28</f>
        <v/>
      </c>
      <c r="BX27" s="52" t="s">
        <v>12</v>
      </c>
      <c r="BY27" s="92" t="str">
        <f>BT28</f>
        <v/>
      </c>
      <c r="BZ27" s="55" t="str">
        <f>BV29</f>
        <v/>
      </c>
      <c r="CA27" s="52" t="s">
        <v>12</v>
      </c>
      <c r="CB27" s="118" t="str">
        <f>BT29</f>
        <v/>
      </c>
      <c r="CC27" s="119" t="str">
        <f>BV30</f>
        <v/>
      </c>
      <c r="CD27" s="57" t="s">
        <v>12</v>
      </c>
      <c r="CE27" s="118" t="str">
        <f>BT30</f>
        <v/>
      </c>
      <c r="CF27" s="59" t="str">
        <f>BV31</f>
        <v/>
      </c>
      <c r="CG27" s="57" t="s">
        <v>12</v>
      </c>
      <c r="CH27" s="58" t="str">
        <f>BT31</f>
        <v/>
      </c>
      <c r="CI27" s="55" t="str">
        <f>BV32</f>
        <v/>
      </c>
      <c r="CJ27" s="52" t="s">
        <v>12</v>
      </c>
      <c r="CK27" s="53" t="str">
        <f>BT32</f>
        <v/>
      </c>
      <c r="CL27" s="55" t="str">
        <f>BV33</f>
        <v/>
      </c>
      <c r="CM27" s="52" t="s">
        <v>12</v>
      </c>
      <c r="CN27" s="53" t="str">
        <f>BT33</f>
        <v/>
      </c>
      <c r="CO27" s="97">
        <f>CW27+IF(BB27&gt;BD27,2,"0")+IF(BB27=BD27,1)*IF(BB27+BD27=0,0,1)+IF(BE27&gt;BG27,2,"0")+IF(BE27=BG27,1)*IF(BE27+BG27=0,0,1)+IF(BH27&gt;BJ27,2,"0")+IF(BH27=BJ27,1)*IF(BH27+BJ27=0,0,1)+IF(BK27&gt;BM27,2,"0")+IF(BK27=BM27,1)*IF(BK27+BM27=0,0,1)+IF(BN27&gt;BP27,2,"0")+IF(BN27=BP27,1)*IF(BN27+BP27=0,0,1)+IF(BQ27&gt;BS27,2,"0")+IF(BQ27=BS27,1)*IF(BQ27+BS27=0,0,1)+IF(BW27&gt;BY27,2,"0")+IF(BW27=BY27,1)*IF(BW27+BY27=0,0,1)+IF(BZ27&gt;CB27,2,"0")+IF(BZ27=CB27,1)*IF(BZ27+CB27=0,0,1)+IF(CC27&gt;CE27,2,"0")+IF(CC27=CE27,1)*IF(CC27+CE27=0,0,1)+IF(CF27&gt;CH27,2,"0")+IF(CF27=CH27,1)*IF(CF27+CH27=0,0,1)+IF(CI27&gt;CK27,2,"0")+IF(CI27=CK27,1)*IF(CI27+CK27=0,0,1)+IF(CL27&gt;CN27,2,"0")+IF(CL27=CN27,1)*IF(CL27+CN27=0,0,1)</f>
        <v>0</v>
      </c>
      <c r="CP27" s="98">
        <f>SUM(C27,F27,I27,L27,O27,R27,U27,X27,AA27,AD27,AG27,AJ27,AM27,AP27,AS27,AV27,AY27,BB27,BE27,BH27,BK27,BN27,BQ27,BW27,BZ27,CC27,CF27,CI27,CL27)</f>
        <v>0</v>
      </c>
      <c r="CQ27" s="52" t="s">
        <v>12</v>
      </c>
      <c r="CR27" s="99">
        <f>SUM(E27,H27,K27,N27,Q27,T27,W27,Z27,AC27,AF27,AI27,AO27,AR27,CN27,AL27,AU27,AX27,BA27,BD27,BG27,BJ27,BM27,BP27,BS27,BY27,CB27,CE27,CH27,CK27)</f>
        <v>0</v>
      </c>
      <c r="CS27" s="100">
        <f t="shared" si="2"/>
        <v>0</v>
      </c>
      <c r="CT27" s="101">
        <f>IF('poznámky'!C1=24,'poznámky'!A19)+IF('poznámky'!C2=24,'poznámky'!A20)+IF('poznámky'!C3=24,'poznámky'!A21)+IF('poznámky'!C4=24,'poznámky'!A22)+IF('poznámky'!C5=24,'poznámky'!A23)+IF('poznámky'!C6=24,'poznámky'!A24)+IF('poznámky'!C7=24,'poznámky'!A25)+IF('poznámky'!C8=24,'poznámky'!A26)+IF('poznámky'!C9=24,'poznámky'!A27)+IF('poznámky'!C10=24,'poznámky'!A28)+IF('poznámky'!C11=24,'poznámky'!A29)+IF('poznámky'!C12=24,'poznámky'!A30)+IF('poznámky'!C13=24,'poznámky'!A31)+IF('poznámky'!C14=24,'poznámky'!A32)+IF('poznámky'!C15=24,'poznámky'!A33)+IF('poznámky'!C16=24,'poznámky'!A34)+IF('poznámky'!C17=24,'poznámky'!A35)+IF('poznámky'!C18=24,'poznámky'!A36)+IF('poznámky'!C19=24,'poznámky'!A37)+IF('poznámky'!C20=24,'poznámky'!A38)+IF('poznámky'!C21=24,'poznámky'!A39)+IF('poznámky'!C22=24,'poznámky'!A40)+IF('poznámky'!C23=24,'poznámky'!A41)+IF('poznámky'!C24=24,'poznámky'!A42)+IF('poznámky'!C25=24,'poznámky'!A43)+IF('poznámky'!C26=24,'poznámky'!A44)+IF('poznámky'!C27=24,'poznámky'!A45)+IF('poznámky'!C28=24,'poznámky'!A46)+IF('poznámky'!C29=24,'poznámky'!A47)+IF('poznámky'!C30=24,'poznámky'!A48)</f>
        <v>24</v>
      </c>
      <c r="CU27" s="102" t="s">
        <v>13</v>
      </c>
      <c r="CV27" s="103" t="str">
        <f t="shared" si="3"/>
        <v/>
      </c>
      <c r="CW27" s="69">
        <f t="shared" si="4"/>
        <v>0</v>
      </c>
    </row>
    <row r="28" ht="19.5" customHeight="1">
      <c r="A28" s="93">
        <v>25.0</v>
      </c>
      <c r="B28" s="120"/>
      <c r="C28" s="91"/>
      <c r="D28" s="52" t="s">
        <v>12</v>
      </c>
      <c r="E28" s="92"/>
      <c r="F28" s="106"/>
      <c r="G28" s="52" t="s">
        <v>12</v>
      </c>
      <c r="H28" s="92"/>
      <c r="I28" s="106"/>
      <c r="J28" s="52" t="s">
        <v>12</v>
      </c>
      <c r="K28" s="92"/>
      <c r="L28" s="106"/>
      <c r="M28" s="52" t="s">
        <v>12</v>
      </c>
      <c r="N28" s="92"/>
      <c r="O28" s="106"/>
      <c r="P28" s="52" t="s">
        <v>12</v>
      </c>
      <c r="Q28" s="92"/>
      <c r="R28" s="106"/>
      <c r="S28" s="52" t="s">
        <v>12</v>
      </c>
      <c r="T28" s="92"/>
      <c r="U28" s="106"/>
      <c r="V28" s="52" t="s">
        <v>12</v>
      </c>
      <c r="W28" s="92"/>
      <c r="X28" s="106"/>
      <c r="Y28" s="52" t="s">
        <v>12</v>
      </c>
      <c r="Z28" s="92"/>
      <c r="AA28" s="106"/>
      <c r="AB28" s="52" t="s">
        <v>12</v>
      </c>
      <c r="AC28" s="92"/>
      <c r="AD28" s="106"/>
      <c r="AE28" s="52" t="s">
        <v>12</v>
      </c>
      <c r="AF28" s="92"/>
      <c r="AG28" s="106"/>
      <c r="AH28" s="52" t="s">
        <v>12</v>
      </c>
      <c r="AI28" s="92"/>
      <c r="AJ28" s="106"/>
      <c r="AK28" s="52" t="s">
        <v>12</v>
      </c>
      <c r="AL28" s="108"/>
      <c r="AM28" s="106"/>
      <c r="AN28" s="52" t="s">
        <v>12</v>
      </c>
      <c r="AO28" s="92"/>
      <c r="AP28" s="109"/>
      <c r="AQ28" s="52" t="s">
        <v>12</v>
      </c>
      <c r="AR28" s="110"/>
      <c r="AS28" s="109"/>
      <c r="AT28" s="52" t="s">
        <v>12</v>
      </c>
      <c r="AU28" s="110"/>
      <c r="AV28" s="111"/>
      <c r="AW28" s="52" t="s">
        <v>12</v>
      </c>
      <c r="AX28" s="112"/>
      <c r="AY28" s="113"/>
      <c r="AZ28" s="52" t="s">
        <v>12</v>
      </c>
      <c r="BA28" s="112"/>
      <c r="BB28" s="113"/>
      <c r="BC28" s="52" t="s">
        <v>12</v>
      </c>
      <c r="BD28" s="112"/>
      <c r="BE28" s="113"/>
      <c r="BF28" s="52" t="s">
        <v>12</v>
      </c>
      <c r="BG28" s="112"/>
      <c r="BH28" s="113"/>
      <c r="BI28" s="52" t="s">
        <v>12</v>
      </c>
      <c r="BJ28" s="110"/>
      <c r="BK28" s="109"/>
      <c r="BL28" s="52" t="s">
        <v>12</v>
      </c>
      <c r="BM28" s="112"/>
      <c r="BN28" s="109"/>
      <c r="BO28" s="52" t="s">
        <v>12</v>
      </c>
      <c r="BP28" s="112"/>
      <c r="BQ28" s="113"/>
      <c r="BR28" s="52" t="s">
        <v>12</v>
      </c>
      <c r="BS28" s="112"/>
      <c r="BT28" s="113"/>
      <c r="BU28" s="52" t="s">
        <v>12</v>
      </c>
      <c r="BV28" s="112"/>
      <c r="BW28" s="88"/>
      <c r="BX28" s="40"/>
      <c r="BY28" s="41"/>
      <c r="BZ28" s="91" t="str">
        <f>BY29</f>
        <v/>
      </c>
      <c r="CA28" s="52" t="s">
        <v>12</v>
      </c>
      <c r="CB28" s="118" t="str">
        <f>BW29</f>
        <v/>
      </c>
      <c r="CC28" s="59" t="str">
        <f>BY30</f>
        <v/>
      </c>
      <c r="CD28" s="57" t="s">
        <v>12</v>
      </c>
      <c r="CE28" s="118" t="str">
        <f>BW30</f>
        <v/>
      </c>
      <c r="CF28" s="119" t="str">
        <f>BY31</f>
        <v/>
      </c>
      <c r="CG28" s="57" t="s">
        <v>12</v>
      </c>
      <c r="CH28" s="118" t="str">
        <f>BW31</f>
        <v/>
      </c>
      <c r="CI28" s="55" t="str">
        <f>BY32</f>
        <v/>
      </c>
      <c r="CJ28" s="52" t="s">
        <v>12</v>
      </c>
      <c r="CK28" s="53" t="str">
        <f>BW32</f>
        <v/>
      </c>
      <c r="CL28" s="55" t="str">
        <f>BY33</f>
        <v/>
      </c>
      <c r="CM28" s="52" t="s">
        <v>12</v>
      </c>
      <c r="CN28" s="53" t="str">
        <f>BW33</f>
        <v/>
      </c>
      <c r="CO28" s="97">
        <f>CW28+IF(BB28&gt;BD28,2,"0")+IF(BB28=BD28,1)*IF(BB28+BD28=0,0,1)+IF(BE28&gt;BG28,2,"0")+IF(BE28=BG28,1)*IF(BE28+BG28=0,0,1)+IF(BH28&gt;BJ28,2,"0")+IF(BH28=BJ28,1)*IF(BH28+BJ28=0,0,1)+IF(BK28&gt;BM28,2,"0")+IF(BK28=BM28,1)*IF(BK28+BM28=0,0,1)+IF(BN28&gt;BP28,2,"0")+IF(BN28=BP28,1)*IF(BN28+BP28=0,0,1)+IF(BQ28&gt;BS28,2,"0")+IF(BQ28=BS28,1)*IF(BQ28+BS28=0,0,1)+IF(BT28&gt;BV28,2,"0")+IF(BT28=BV28,1)*IF(BT28+BV28=0,0,1)+IF(BZ28&gt;CB28,2,"0")+IF(BZ28=CB28,1)*IF(BZ28+CB28=0,0,1)+IF(CC28&gt;CE28,2,"0")+IF(CC28=CE28,1)*IF(CC28+CE28=0,0,1)+IF(CF28&gt;CH28,2,"0")+IF(CF28=CH28,1)*IF(CF28+CH28=0,0,1)+IF(CI28&gt;CK28,2,"0")+IF(CI28=CK28,1)*IF(CI28+CK28=0,0,1)+IF(CL28&gt;CN28,2,"0")+IF(CL28=CN28,1)*IF(CL28+CN28=0,0,1)</f>
        <v>0</v>
      </c>
      <c r="CP28" s="98">
        <f>SUM(C28,F28,I28,L28,O28,R28,U28,X28,AA28,AD28,AG28,AJ28,AM28,AP28,AS28,AV28,AY28,BB28,BE28,BH28,BK28,BN28,BQ28,BT28,BZ28,CC28,CF28,CI28,CL28)</f>
        <v>0</v>
      </c>
      <c r="CQ28" s="52" t="s">
        <v>12</v>
      </c>
      <c r="CR28" s="99">
        <f>SUM(E28,H28,K28,N28,Q28,T28,W28,Z28,AC28,AF28,AI28,AL28,AR28,CN28,AO28,AU28,AX28,BA28,BD28,BG28,BJ28,BM28,BP28,BS28,BV28,CB28,CE28,CH28,CK28)</f>
        <v>0</v>
      </c>
      <c r="CS28" s="100">
        <f t="shared" si="2"/>
        <v>0</v>
      </c>
      <c r="CT28" s="101">
        <f>IF('poznámky'!C1=25,'poznámky'!A19)+IF('poznámky'!C2=25,'poznámky'!A20)+IF('poznámky'!C3=25,'poznámky'!A21)+IF('poznámky'!C4=25,'poznámky'!A22)+IF('poznámky'!C5=25,'poznámky'!A23)+IF('poznámky'!C6=25,'poznámky'!A24)+IF('poznámky'!C7=25,'poznámky'!A25)+IF('poznámky'!C8=25,'poznámky'!A26)+IF('poznámky'!C9=25,'poznámky'!A27)+IF('poznámky'!C10=25,'poznámky'!A28)+IF('poznámky'!C11=25,'poznámky'!A29)+IF('poznámky'!C12=25,'poznámky'!A30)+IF('poznámky'!C13=25,'poznámky'!A31)+IF('poznámky'!C14=25,'poznámky'!A32)+IF('poznámky'!C15=25,'poznámky'!A33)+IF('poznámky'!C16=25,'poznámky'!A34)+IF('poznámky'!C17=25,'poznámky'!A35)+IF('poznámky'!C18=25,'poznámky'!A36)+IF('poznámky'!C19=25,'poznámky'!A37)+IF('poznámky'!C20=25,'poznámky'!A38)+IF('poznámky'!C21=25,'poznámky'!A39)+IF('poznámky'!C22=25,'poznámky'!A40)+IF('poznámky'!C23=25,'poznámky'!A41)+IF('poznámky'!C24=25,'poznámky'!A42)+IF('poznámky'!C25=25,'poznámky'!A43)+IF('poznámky'!C26=25,'poznámky'!A44)+IF('poznámky'!C27=25,'poznámky'!A45)+IF('poznámky'!C28=25,'poznámky'!A46)+IF('poznámky'!C29=25,'poznámky'!A47)+IF('poznámky'!C30=25,'poznámky'!A48)</f>
        <v>25</v>
      </c>
      <c r="CU28" s="102" t="s">
        <v>13</v>
      </c>
      <c r="CV28" s="103" t="str">
        <f t="shared" si="3"/>
        <v/>
      </c>
      <c r="CW28" s="69">
        <f t="shared" si="4"/>
        <v>0</v>
      </c>
    </row>
    <row r="29" ht="19.5" customHeight="1">
      <c r="A29" s="93">
        <v>26.0</v>
      </c>
      <c r="B29" s="121"/>
      <c r="C29" s="122"/>
      <c r="D29" s="57" t="s">
        <v>12</v>
      </c>
      <c r="E29" s="118"/>
      <c r="F29" s="119"/>
      <c r="G29" s="57" t="s">
        <v>12</v>
      </c>
      <c r="H29" s="118"/>
      <c r="I29" s="119"/>
      <c r="J29" s="57" t="s">
        <v>12</v>
      </c>
      <c r="K29" s="118"/>
      <c r="L29" s="119"/>
      <c r="M29" s="57" t="s">
        <v>12</v>
      </c>
      <c r="N29" s="118"/>
      <c r="O29" s="119"/>
      <c r="P29" s="57" t="s">
        <v>12</v>
      </c>
      <c r="Q29" s="118"/>
      <c r="R29" s="119"/>
      <c r="S29" s="57" t="s">
        <v>12</v>
      </c>
      <c r="T29" s="118"/>
      <c r="U29" s="119"/>
      <c r="V29" s="57" t="s">
        <v>12</v>
      </c>
      <c r="W29" s="118"/>
      <c r="X29" s="119"/>
      <c r="Y29" s="57" t="s">
        <v>12</v>
      </c>
      <c r="Z29" s="118"/>
      <c r="AA29" s="119"/>
      <c r="AB29" s="57" t="s">
        <v>12</v>
      </c>
      <c r="AC29" s="118"/>
      <c r="AD29" s="119"/>
      <c r="AE29" s="57" t="s">
        <v>12</v>
      </c>
      <c r="AF29" s="118"/>
      <c r="AG29" s="119"/>
      <c r="AH29" s="57" t="s">
        <v>12</v>
      </c>
      <c r="AI29" s="118"/>
      <c r="AJ29" s="119"/>
      <c r="AK29" s="57" t="s">
        <v>12</v>
      </c>
      <c r="AL29" s="123"/>
      <c r="AM29" s="119"/>
      <c r="AN29" s="57" t="s">
        <v>12</v>
      </c>
      <c r="AO29" s="118"/>
      <c r="AP29" s="124"/>
      <c r="AQ29" s="57" t="s">
        <v>12</v>
      </c>
      <c r="AR29" s="125"/>
      <c r="AS29" s="124"/>
      <c r="AT29" s="57" t="s">
        <v>12</v>
      </c>
      <c r="AU29" s="125"/>
      <c r="AV29" s="126"/>
      <c r="AW29" s="57" t="s">
        <v>12</v>
      </c>
      <c r="AX29" s="127"/>
      <c r="AY29" s="128"/>
      <c r="AZ29" s="57" t="s">
        <v>12</v>
      </c>
      <c r="BA29" s="127"/>
      <c r="BB29" s="128"/>
      <c r="BC29" s="57" t="s">
        <v>12</v>
      </c>
      <c r="BD29" s="127"/>
      <c r="BE29" s="128"/>
      <c r="BF29" s="57" t="s">
        <v>12</v>
      </c>
      <c r="BG29" s="127"/>
      <c r="BH29" s="128"/>
      <c r="BI29" s="57" t="s">
        <v>12</v>
      </c>
      <c r="BJ29" s="125"/>
      <c r="BK29" s="124"/>
      <c r="BL29" s="57" t="s">
        <v>12</v>
      </c>
      <c r="BM29" s="127"/>
      <c r="BN29" s="124"/>
      <c r="BO29" s="57" t="s">
        <v>12</v>
      </c>
      <c r="BP29" s="127"/>
      <c r="BQ29" s="128"/>
      <c r="BR29" s="57" t="s">
        <v>12</v>
      </c>
      <c r="BS29" s="127"/>
      <c r="BT29" s="128"/>
      <c r="BU29" s="57" t="s">
        <v>12</v>
      </c>
      <c r="BV29" s="127"/>
      <c r="BW29" s="128"/>
      <c r="BX29" s="57" t="s">
        <v>12</v>
      </c>
      <c r="BY29" s="127"/>
      <c r="BZ29" s="88"/>
      <c r="CA29" s="40"/>
      <c r="CB29" s="41"/>
      <c r="CC29" s="91" t="str">
        <f>CB30</f>
        <v/>
      </c>
      <c r="CD29" s="52" t="s">
        <v>12</v>
      </c>
      <c r="CE29" s="92" t="str">
        <f>BZ30</f>
        <v/>
      </c>
      <c r="CF29" s="55" t="str">
        <f>CB31</f>
        <v/>
      </c>
      <c r="CG29" s="52" t="s">
        <v>12</v>
      </c>
      <c r="CH29" s="92" t="str">
        <f>BZ31</f>
        <v/>
      </c>
      <c r="CI29" s="106" t="str">
        <f>CB32</f>
        <v/>
      </c>
      <c r="CJ29" s="52" t="s">
        <v>12</v>
      </c>
      <c r="CK29" s="92" t="str">
        <f>BZ32</f>
        <v/>
      </c>
      <c r="CL29" s="55" t="str">
        <f>CB33</f>
        <v/>
      </c>
      <c r="CM29" s="52" t="s">
        <v>12</v>
      </c>
      <c r="CN29" s="53" t="str">
        <f>BZ33</f>
        <v/>
      </c>
      <c r="CO29" s="97">
        <f>CW29+IF(BB29&gt;BD29,2,"0")+IF(BB29=BD29,1)*IF(BB29+BD29=0,0,1)+IF(BE29&gt;BG29,2,"0")+IF(BE29=BG29,1)*IF(BE29+BG29=0,0,1)+IF(BH29&gt;BJ29,2,"0")+IF(BH29=BJ29,1)*IF(BH29+BJ29=0,0,1)+IF(BK29&gt;BM29,2,"0")+IF(BK29=BM29,1)*IF(BK29+BM29=0,0,1)+IF(BN29&gt;BP29,2,"0")+IF(BN29=BP29,1)*IF(BN29+BP29=0,0,1)+IF(BQ29&gt;BS29,2,"0")+IF(BQ29=BS29,1)*IF(BQ29+BS29=0,0,1)+IF(BT29&gt;BV29,2,"0")+IF(BT29=BV29,1)*IF(BT29+BV29=0,0,1)+IF(BW29&gt;BY29,2,"0")+IF(BW29=BY29,1)*IF(BW29+BY29=0,0,1)+IF(CC29&gt;CE29,2,"0")+IF(CC29=CE29,1)*IF(CC29+CE29=0,0,1)+IF(CF29&gt;CH29,2,"0")+IF(CF29=CH29,1)*IF(CF29+CH29=0,0,1)+IF(CI29&gt;CK29,2,"0")+IF(CI29=CK29,1)*IF(CI29+CK29=0,0,1)+IF(CL29&gt;CN29,2,"0")+IF(CL29=CN29,1)*IF(CL29+CN29=0,0,1)</f>
        <v>0</v>
      </c>
      <c r="CP29" s="98">
        <f>SUM(C29,F29,I29,L29,O29,R29,U29,X29,AA29,AD29,AG29,AJ29,AM29,AP29,AS29,AV29,AY29,BB29,BE29,BH29,BK29,BN29,BQ29,BT29,BW29,CC29,CF29,CI29,CL29)</f>
        <v>0</v>
      </c>
      <c r="CQ29" s="52" t="s">
        <v>12</v>
      </c>
      <c r="CR29" s="99">
        <f>SUM(E29,H29,K29,N29,Q29,T29,W29,Z29,AC29,AF29,AI29,AL29,AO29,CN29,AR29,AU29,AX29,BA29,BD29,BG29,BJ29,BM29,BP29,BS29,BV29,BY29,CE29,CH29,CK29)</f>
        <v>0</v>
      </c>
      <c r="CS29" s="100">
        <f t="shared" si="2"/>
        <v>0</v>
      </c>
      <c r="CT29" s="101">
        <f>IF('poznámky'!C1=26,'poznámky'!A19)+IF('poznámky'!C2=26,'poznámky'!A20)+IF('poznámky'!C3=26,'poznámky'!A21)+IF('poznámky'!C4=26,'poznámky'!A22)+IF('poznámky'!C5=26,'poznámky'!A23)+IF('poznámky'!C6=26,'poznámky'!A24)+IF('poznámky'!C7=26,'poznámky'!A25)+IF('poznámky'!C8=26,'poznámky'!A26)+IF('poznámky'!C9=26,'poznámky'!A27)+IF('poznámky'!C10=26,'poznámky'!A28)+IF('poznámky'!C11=26,'poznámky'!A29)+IF('poznámky'!C12=26,'poznámky'!A30)+IF('poznámky'!C13=26,'poznámky'!A31)+IF('poznámky'!C14=26,'poznámky'!A32)+IF('poznámky'!C15=26,'poznámky'!A33)+IF('poznámky'!C16=26,'poznámky'!A34)+IF('poznámky'!C17=26,'poznámky'!A35)+IF('poznámky'!C18=26,'poznámky'!A36)+IF('poznámky'!C19=26,'poznámky'!A37)+IF('poznámky'!C20=26,'poznámky'!A38)+IF('poznámky'!C21=26,'poznámky'!A39)+IF('poznámky'!C22=26,'poznámky'!A40)+IF('poznámky'!C23=26,'poznámky'!A41)+IF('poznámky'!C24=26,'poznámky'!A42)+IF('poznámky'!C25=26,'poznámky'!A43)+IF('poznámky'!C26=26,'poznámky'!A44)+IF('poznámky'!C27=26,'poznámky'!A45)+IF('poznámky'!C28=26,'poznámky'!A46)+IF('poznámky'!C29=26,'poznámky'!A47)+IF('poznámky'!C30=26,'poznámky'!A48)</f>
        <v>26</v>
      </c>
      <c r="CU29" s="102" t="s">
        <v>13</v>
      </c>
      <c r="CV29" s="103" t="str">
        <f t="shared" si="3"/>
        <v/>
      </c>
      <c r="CW29" s="69">
        <f t="shared" si="4"/>
        <v>0</v>
      </c>
    </row>
    <row r="30" ht="19.5" customHeight="1">
      <c r="A30" s="37">
        <v>27.0</v>
      </c>
      <c r="B30" s="129"/>
      <c r="C30" s="119"/>
      <c r="D30" s="57" t="s">
        <v>12</v>
      </c>
      <c r="E30" s="118"/>
      <c r="F30" s="119"/>
      <c r="G30" s="57" t="s">
        <v>12</v>
      </c>
      <c r="H30" s="118"/>
      <c r="I30" s="119"/>
      <c r="J30" s="57" t="s">
        <v>12</v>
      </c>
      <c r="K30" s="118"/>
      <c r="L30" s="119"/>
      <c r="M30" s="57" t="s">
        <v>12</v>
      </c>
      <c r="N30" s="118"/>
      <c r="O30" s="119"/>
      <c r="P30" s="57" t="s">
        <v>12</v>
      </c>
      <c r="Q30" s="118"/>
      <c r="R30" s="119"/>
      <c r="S30" s="57" t="s">
        <v>12</v>
      </c>
      <c r="T30" s="118"/>
      <c r="U30" s="119"/>
      <c r="V30" s="57" t="s">
        <v>12</v>
      </c>
      <c r="W30" s="118"/>
      <c r="X30" s="119"/>
      <c r="Y30" s="57" t="s">
        <v>12</v>
      </c>
      <c r="Z30" s="118"/>
      <c r="AA30" s="119"/>
      <c r="AB30" s="57" t="s">
        <v>12</v>
      </c>
      <c r="AC30" s="118"/>
      <c r="AD30" s="119"/>
      <c r="AE30" s="57" t="s">
        <v>12</v>
      </c>
      <c r="AF30" s="118"/>
      <c r="AG30" s="119"/>
      <c r="AH30" s="57" t="s">
        <v>12</v>
      </c>
      <c r="AI30" s="118"/>
      <c r="AJ30" s="119"/>
      <c r="AK30" s="57" t="s">
        <v>12</v>
      </c>
      <c r="AL30" s="123"/>
      <c r="AM30" s="119"/>
      <c r="AN30" s="57" t="s">
        <v>12</v>
      </c>
      <c r="AO30" s="118"/>
      <c r="AP30" s="124"/>
      <c r="AQ30" s="57" t="s">
        <v>12</v>
      </c>
      <c r="AR30" s="125"/>
      <c r="AS30" s="124"/>
      <c r="AT30" s="57" t="s">
        <v>12</v>
      </c>
      <c r="AU30" s="125"/>
      <c r="AV30" s="126"/>
      <c r="AW30" s="57" t="s">
        <v>12</v>
      </c>
      <c r="AX30" s="127"/>
      <c r="AY30" s="128"/>
      <c r="AZ30" s="57" t="s">
        <v>12</v>
      </c>
      <c r="BA30" s="127"/>
      <c r="BB30" s="128"/>
      <c r="BC30" s="57" t="s">
        <v>12</v>
      </c>
      <c r="BD30" s="127"/>
      <c r="BE30" s="128"/>
      <c r="BF30" s="57" t="s">
        <v>12</v>
      </c>
      <c r="BG30" s="127"/>
      <c r="BH30" s="128"/>
      <c r="BI30" s="57" t="s">
        <v>12</v>
      </c>
      <c r="BJ30" s="125"/>
      <c r="BK30" s="124"/>
      <c r="BL30" s="57" t="s">
        <v>12</v>
      </c>
      <c r="BM30" s="127"/>
      <c r="BN30" s="124"/>
      <c r="BO30" s="57" t="s">
        <v>12</v>
      </c>
      <c r="BP30" s="127"/>
      <c r="BQ30" s="128"/>
      <c r="BR30" s="57" t="s">
        <v>12</v>
      </c>
      <c r="BS30" s="127"/>
      <c r="BT30" s="128"/>
      <c r="BU30" s="57" t="s">
        <v>12</v>
      </c>
      <c r="BV30" s="127"/>
      <c r="BW30" s="128"/>
      <c r="BX30" s="57" t="s">
        <v>12</v>
      </c>
      <c r="BY30" s="127"/>
      <c r="BZ30" s="113"/>
      <c r="CA30" s="52" t="s">
        <v>12</v>
      </c>
      <c r="CB30" s="112"/>
      <c r="CC30" s="88"/>
      <c r="CD30" s="40"/>
      <c r="CE30" s="41"/>
      <c r="CF30" s="91" t="str">
        <f>CE31</f>
        <v/>
      </c>
      <c r="CG30" s="52" t="s">
        <v>12</v>
      </c>
      <c r="CH30" s="92" t="str">
        <f>CC31</f>
        <v/>
      </c>
      <c r="CI30" s="55" t="str">
        <f>CE32</f>
        <v/>
      </c>
      <c r="CJ30" s="52" t="s">
        <v>12</v>
      </c>
      <c r="CK30" s="92" t="str">
        <f>CC32</f>
        <v/>
      </c>
      <c r="CL30" s="106" t="str">
        <f>CE33</f>
        <v/>
      </c>
      <c r="CM30" s="52" t="s">
        <v>12</v>
      </c>
      <c r="CN30" s="92" t="str">
        <f>CC33</f>
        <v/>
      </c>
      <c r="CO30" s="97">
        <f>CW30+IF(BB30&gt;BD30,2,"0")+IF(BB30=BD30,1)*IF(BB30+BD30=0,0,1)+IF(BE30&gt;BG30,2,"0")+IF(BE30=BG30,1)*IF(BE30+BG30=0,0,1)+IF(BH30&gt;BJ30,2,"0")+IF(BH30=BJ30,1)*IF(BH30+BJ30=0,0,1)+IF(BK30&gt;BM30,2,"0")+IF(BK30=BM30,1)*IF(BK30+BM30=0,0,1)+IF(BN30&gt;BP30,2,"0")+IF(BN30=BP30,1)*IF(BN30+BP30=0,0,1)+IF(BQ30&gt;BS30,2,"0")+IF(BQ30=BS30,1)*IF(BQ30+BS30=0,0,1)+IF(BT30&gt;BV30,2,"0")+IF(BT30=BV30,1)*IF(BT30+BV30=0,0,1)+IF(BW30&gt;BY30,2,"0")+IF(BW30=BY30,1)*IF(BW30+BY30=0,0,1)+IF(BZ30&gt;CB30,2,"0")+IF(BZ30=CB30,1)*IF(BZ30+CB30=0,0,1)+IF(CF30&gt;CH30,2,"0")+IF(CF30=CH30,1)*IF(CF30+CH30=0,0,1)+IF(CI30&gt;CK30,2,"0")+IF(CI30=CK30,1)*IF(CI30+CK30=0,0,1)+IF(CL30&gt;CN30,2,"0")+IF(CL30=CN30,1)*IF(CL30+CN30=0,0,1)</f>
        <v>0</v>
      </c>
      <c r="CP30" s="98">
        <f>SUM(C30,F30,I30,L30,O30,R30,U30,X30,AA30,AD30,AG30,AJ30,AM30,AP30,AS30,AV30,AY30,BB30,BE30,BH30,BK30,BN30,BQ30,BT30,BW30,BZ30,CF30,CI30,CL30)</f>
        <v>0</v>
      </c>
      <c r="CQ30" s="52" t="s">
        <v>12</v>
      </c>
      <c r="CR30" s="99">
        <f>SUM(E30,H30,K30,N30,Q30,T30,W30,Z30,AC30,AF30,AL30,AO30,AR30,CN30,AI30,AU30,AX30,BA30,BD30,BG30,BJ30,BM30,BP30,BS30,BV30,BY30,CB30,CH30,CK30)</f>
        <v>0</v>
      </c>
      <c r="CS30" s="100">
        <f t="shared" si="2"/>
        <v>0</v>
      </c>
      <c r="CT30" s="130">
        <f>IF('poznámky'!C1=27,'poznámky'!A19)+IF('poznámky'!C2=27,'poznámky'!A20)+IF('poznámky'!C3=27,'poznámky'!A21)+IF('poznámky'!C4=27,'poznámky'!A22)+IF('poznámky'!C5=27,'poznámky'!A23)+IF('poznámky'!C6=27,'poznámky'!A24)+IF('poznámky'!C7=27,'poznámky'!A25)+IF('poznámky'!C8=27,'poznámky'!A26)+IF('poznámky'!C9=27,'poznámky'!A27)+IF('poznámky'!C10=27,'poznámky'!A28)+IF('poznámky'!C11=27,'poznámky'!A29)+IF('poznámky'!C12=27,'poznámky'!A30)+IF('poznámky'!C13=27,'poznámky'!A31)+IF('poznámky'!C14=27,'poznámky'!A32)+IF('poznámky'!C15=27,'poznámky'!A33)+IF('poznámky'!C16=27,'poznámky'!A34)+IF('poznámky'!C17=27,'poznámky'!A35)+IF('poznámky'!C18=27,'poznámky'!A36)+IF('poznámky'!C19=27,'poznámky'!A37)+IF('poznámky'!C20=27,'poznámky'!A38)+IF('poznámky'!C21=27,'poznámky'!A39)+IF('poznámky'!C22=27,'poznámky'!A40)+IF('poznámky'!C23=27,'poznámky'!A41)+IF('poznámky'!C24=27,'poznámky'!A42)+IF('poznámky'!C25=27,'poznámky'!A43)+IF('poznámky'!C26=27,'poznámky'!A44)+IF('poznámky'!C27=27,'poznámky'!A45)+IF('poznámky'!C28=27,'poznámky'!A46)+IF('poznámky'!C29=27,'poznámky'!A47)+IF('poznámky'!C30=27,'poznámky'!A48)</f>
        <v>27</v>
      </c>
      <c r="CU30" s="102" t="s">
        <v>13</v>
      </c>
      <c r="CV30" s="103" t="str">
        <f t="shared" si="3"/>
        <v/>
      </c>
      <c r="CW30" s="69">
        <f t="shared" si="4"/>
        <v>0</v>
      </c>
    </row>
    <row r="31" ht="19.5" customHeight="1">
      <c r="A31" s="37">
        <v>28.0</v>
      </c>
      <c r="B31" s="131"/>
      <c r="C31" s="119"/>
      <c r="D31" s="57" t="s">
        <v>12</v>
      </c>
      <c r="E31" s="118"/>
      <c r="F31" s="119"/>
      <c r="G31" s="57" t="s">
        <v>12</v>
      </c>
      <c r="H31" s="118"/>
      <c r="I31" s="119"/>
      <c r="J31" s="57" t="s">
        <v>12</v>
      </c>
      <c r="K31" s="118"/>
      <c r="L31" s="119"/>
      <c r="M31" s="57" t="s">
        <v>12</v>
      </c>
      <c r="N31" s="118"/>
      <c r="O31" s="119"/>
      <c r="P31" s="57" t="s">
        <v>12</v>
      </c>
      <c r="Q31" s="118"/>
      <c r="R31" s="119"/>
      <c r="S31" s="57" t="s">
        <v>12</v>
      </c>
      <c r="T31" s="118"/>
      <c r="U31" s="119"/>
      <c r="V31" s="57" t="s">
        <v>12</v>
      </c>
      <c r="W31" s="118"/>
      <c r="X31" s="119"/>
      <c r="Y31" s="57" t="s">
        <v>12</v>
      </c>
      <c r="Z31" s="118"/>
      <c r="AA31" s="119"/>
      <c r="AB31" s="57" t="s">
        <v>12</v>
      </c>
      <c r="AC31" s="118"/>
      <c r="AD31" s="119"/>
      <c r="AE31" s="57" t="s">
        <v>12</v>
      </c>
      <c r="AF31" s="118"/>
      <c r="AG31" s="119"/>
      <c r="AH31" s="57" t="s">
        <v>12</v>
      </c>
      <c r="AI31" s="118"/>
      <c r="AJ31" s="119"/>
      <c r="AK31" s="57" t="s">
        <v>12</v>
      </c>
      <c r="AL31" s="123"/>
      <c r="AM31" s="119"/>
      <c r="AN31" s="57" t="s">
        <v>12</v>
      </c>
      <c r="AO31" s="118"/>
      <c r="AP31" s="124"/>
      <c r="AQ31" s="57" t="s">
        <v>12</v>
      </c>
      <c r="AR31" s="125"/>
      <c r="AS31" s="124"/>
      <c r="AT31" s="57" t="s">
        <v>12</v>
      </c>
      <c r="AU31" s="125"/>
      <c r="AV31" s="126"/>
      <c r="AW31" s="57" t="s">
        <v>12</v>
      </c>
      <c r="AX31" s="127"/>
      <c r="AY31" s="128"/>
      <c r="AZ31" s="57" t="s">
        <v>12</v>
      </c>
      <c r="BA31" s="127"/>
      <c r="BB31" s="128"/>
      <c r="BC31" s="57" t="s">
        <v>12</v>
      </c>
      <c r="BD31" s="127"/>
      <c r="BE31" s="128"/>
      <c r="BF31" s="57" t="s">
        <v>12</v>
      </c>
      <c r="BG31" s="127"/>
      <c r="BH31" s="128"/>
      <c r="BI31" s="57" t="s">
        <v>12</v>
      </c>
      <c r="BJ31" s="125"/>
      <c r="BK31" s="124"/>
      <c r="BL31" s="57" t="s">
        <v>12</v>
      </c>
      <c r="BM31" s="127"/>
      <c r="BN31" s="124"/>
      <c r="BO31" s="57" t="s">
        <v>12</v>
      </c>
      <c r="BP31" s="127"/>
      <c r="BQ31" s="128"/>
      <c r="BR31" s="57" t="s">
        <v>12</v>
      </c>
      <c r="BS31" s="127"/>
      <c r="BT31" s="128"/>
      <c r="BU31" s="57" t="s">
        <v>12</v>
      </c>
      <c r="BV31" s="127"/>
      <c r="BW31" s="128"/>
      <c r="BX31" s="57" t="s">
        <v>12</v>
      </c>
      <c r="BY31" s="127"/>
      <c r="BZ31" s="113"/>
      <c r="CA31" s="52" t="s">
        <v>12</v>
      </c>
      <c r="CB31" s="112"/>
      <c r="CC31" s="113"/>
      <c r="CD31" s="52" t="s">
        <v>12</v>
      </c>
      <c r="CE31" s="112"/>
      <c r="CF31" s="88"/>
      <c r="CG31" s="40"/>
      <c r="CH31" s="41"/>
      <c r="CI31" s="91" t="str">
        <f>CH32</f>
        <v/>
      </c>
      <c r="CJ31" s="52" t="s">
        <v>12</v>
      </c>
      <c r="CK31" s="92" t="str">
        <f>CF32</f>
        <v/>
      </c>
      <c r="CL31" s="55" t="str">
        <f>CH33</f>
        <v/>
      </c>
      <c r="CM31" s="52" t="s">
        <v>12</v>
      </c>
      <c r="CN31" s="92" t="str">
        <f>CF33</f>
        <v/>
      </c>
      <c r="CO31" s="97">
        <f>CW31+IF(BB31&gt;BD31,2,"0")+IF(BB31=BD31,1)*IF(BB31+BD31=0,0,1)+IF(BE31&gt;BG31,2,"0")+IF(BE31=BG31,1)*IF(BE31+BG31=0,0,1)+IF(BH31&gt;BJ31,2,"0")+IF(BH31=BJ31,1)*IF(BH31+BJ31=0,0,1)+IF(BK31&gt;BM31,2,"0")+IF(BK31=BM31,1)*IF(BK31+BM31=0,0,1)+IF(BN31&gt;BP31,2,"0")+IF(BN31=BP31,1)*IF(BN31+BP31=0,0,1)+IF(BQ31&gt;BS31,2,"0")+IF(BQ31=BS31,1)*IF(BQ31+BS31=0,0,1)+IF(BT31&gt;BV31,2,"0")+IF(BT31=BV31,1)*IF(BT31+BV31=0,0,1)+IF(BW31&gt;BY31,2,"0")+IF(BW31=BY31,1)*IF(BW31+BY31=0,0,1)+IF(BZ31&gt;CB31,2,"0")+IF(BZ31=CB31,1)*IF(BZ31+CB31=0,0,1)+IF(CC31&gt;CE31,2,"0")+IF(CC31=CE31,1)*IF(CC31+CE31=0,0,1)+IF(CI31&gt;CK31,2,"0")+IF(CI31=CK31,1)*IF(CI31+CK31=0,0,1)+IF(CL31&gt;CN31,2,"0")+IF(CL31=CN31,1)*IF(CL31+CN31=0,0,1)</f>
        <v>0</v>
      </c>
      <c r="CP31" s="98">
        <f>SUM(C31,F31,I31,L31,O31,R31,U31,X31,AA31,AD31,AG31,AJ31,AM31,AP31,AS31,AV31,AY31,BB31,BE31,BH31,BK31,BN31,BQ31,BT31,BW31,BZ31,CC31,CI31,CL31)</f>
        <v>0</v>
      </c>
      <c r="CQ31" s="52" t="s">
        <v>12</v>
      </c>
      <c r="CR31" s="99">
        <f>SUM(E31,H31,K31,N31,Q31,T31,W31,Z31,AC31,AF31,AI31,AO31,AR31,CN31,AL31,AU31,AX31,BA31,BD31,BG31,BJ31,BM31,BP31,BS31,BV31,BY31,CB31,CE31,CK31)</f>
        <v>0</v>
      </c>
      <c r="CS31" s="100">
        <f t="shared" si="2"/>
        <v>0</v>
      </c>
      <c r="CT31" s="130">
        <f>IF('poznámky'!C1=28,'poznámky'!A19)+IF('poznámky'!C2=28,'poznámky'!A20)+IF('poznámky'!C3=28,'poznámky'!A21)+IF('poznámky'!C4=28,'poznámky'!A22)+IF('poznámky'!C5=28,'poznámky'!A23)+IF('poznámky'!C6=28,'poznámky'!A24)+IF('poznámky'!C7=28,'poznámky'!A25)+IF('poznámky'!C8=28,'poznámky'!A26)+IF('poznámky'!C9=28,'poznámky'!A27)+IF('poznámky'!C10=28,'poznámky'!A28)+IF('poznámky'!C11=28,'poznámky'!A29)+IF('poznámky'!C12=28,'poznámky'!A30)+IF('poznámky'!C13=28,'poznámky'!A31)+IF('poznámky'!C14=28,'poznámky'!A32)+IF('poznámky'!C15=28,'poznámky'!A33)+IF('poznámky'!C16=28,'poznámky'!A34)+IF('poznámky'!C17=28,'poznámky'!A35)+IF('poznámky'!C18=28,'poznámky'!A36)+IF('poznámky'!C19=28,'poznámky'!A37)+IF('poznámky'!C20=28,'poznámky'!A38)+IF('poznámky'!C21=28,'poznámky'!A39)+IF('poznámky'!C22=28,'poznámky'!A40)+IF('poznámky'!C23=28,'poznámky'!A41)+IF('poznámky'!C24=28,'poznámky'!A42)+IF('poznámky'!C25=28,'poznámky'!A43)+IF('poznámky'!C26=28,'poznámky'!A44)+IF('poznámky'!C27=28,'poznámky'!A45)+IF('poznámky'!C28=28,'poznámky'!A46)+IF('poznámky'!C29=28,'poznámky'!A47)+IF('poznámky'!C30=28,'poznámky'!A48)</f>
        <v>28</v>
      </c>
      <c r="CU31" s="102" t="s">
        <v>13</v>
      </c>
      <c r="CV31" s="103" t="str">
        <f t="shared" si="3"/>
        <v/>
      </c>
      <c r="CW31" s="69">
        <f t="shared" si="4"/>
        <v>0</v>
      </c>
    </row>
    <row r="32" ht="19.5" customHeight="1">
      <c r="A32" s="37">
        <v>29.0</v>
      </c>
      <c r="B32" s="131"/>
      <c r="C32" s="119"/>
      <c r="D32" s="57" t="s">
        <v>12</v>
      </c>
      <c r="E32" s="118"/>
      <c r="F32" s="119"/>
      <c r="G32" s="57" t="s">
        <v>12</v>
      </c>
      <c r="H32" s="118"/>
      <c r="I32" s="119"/>
      <c r="J32" s="57" t="s">
        <v>12</v>
      </c>
      <c r="K32" s="118"/>
      <c r="L32" s="119"/>
      <c r="M32" s="57" t="s">
        <v>12</v>
      </c>
      <c r="N32" s="118"/>
      <c r="O32" s="119"/>
      <c r="P32" s="57" t="s">
        <v>12</v>
      </c>
      <c r="Q32" s="118"/>
      <c r="R32" s="119"/>
      <c r="S32" s="57" t="s">
        <v>12</v>
      </c>
      <c r="T32" s="118"/>
      <c r="U32" s="119"/>
      <c r="V32" s="57" t="s">
        <v>12</v>
      </c>
      <c r="W32" s="118"/>
      <c r="X32" s="119"/>
      <c r="Y32" s="57" t="s">
        <v>12</v>
      </c>
      <c r="Z32" s="118"/>
      <c r="AA32" s="119"/>
      <c r="AB32" s="57" t="s">
        <v>12</v>
      </c>
      <c r="AC32" s="118"/>
      <c r="AD32" s="119"/>
      <c r="AE32" s="57" t="s">
        <v>12</v>
      </c>
      <c r="AF32" s="118"/>
      <c r="AG32" s="119"/>
      <c r="AH32" s="57" t="s">
        <v>12</v>
      </c>
      <c r="AI32" s="118"/>
      <c r="AJ32" s="119"/>
      <c r="AK32" s="57" t="s">
        <v>12</v>
      </c>
      <c r="AL32" s="123"/>
      <c r="AM32" s="119"/>
      <c r="AN32" s="57" t="s">
        <v>12</v>
      </c>
      <c r="AO32" s="118"/>
      <c r="AP32" s="124"/>
      <c r="AQ32" s="57" t="s">
        <v>12</v>
      </c>
      <c r="AR32" s="125"/>
      <c r="AS32" s="124"/>
      <c r="AT32" s="57" t="s">
        <v>12</v>
      </c>
      <c r="AU32" s="125"/>
      <c r="AV32" s="126"/>
      <c r="AW32" s="57" t="s">
        <v>12</v>
      </c>
      <c r="AX32" s="127"/>
      <c r="AY32" s="128"/>
      <c r="AZ32" s="57" t="s">
        <v>12</v>
      </c>
      <c r="BA32" s="127"/>
      <c r="BB32" s="128"/>
      <c r="BC32" s="57" t="s">
        <v>12</v>
      </c>
      <c r="BD32" s="127"/>
      <c r="BE32" s="128"/>
      <c r="BF32" s="57" t="s">
        <v>12</v>
      </c>
      <c r="BG32" s="127"/>
      <c r="BH32" s="128"/>
      <c r="BI32" s="57" t="s">
        <v>12</v>
      </c>
      <c r="BJ32" s="125"/>
      <c r="BK32" s="124"/>
      <c r="BL32" s="57" t="s">
        <v>12</v>
      </c>
      <c r="BM32" s="127"/>
      <c r="BN32" s="124"/>
      <c r="BO32" s="57" t="s">
        <v>12</v>
      </c>
      <c r="BP32" s="127"/>
      <c r="BQ32" s="128"/>
      <c r="BR32" s="57" t="s">
        <v>12</v>
      </c>
      <c r="BS32" s="127"/>
      <c r="BT32" s="128"/>
      <c r="BU32" s="57" t="s">
        <v>12</v>
      </c>
      <c r="BV32" s="127"/>
      <c r="BW32" s="128"/>
      <c r="BX32" s="57" t="s">
        <v>12</v>
      </c>
      <c r="BY32" s="127"/>
      <c r="BZ32" s="113"/>
      <c r="CA32" s="52" t="s">
        <v>12</v>
      </c>
      <c r="CB32" s="112"/>
      <c r="CC32" s="113"/>
      <c r="CD32" s="52" t="s">
        <v>12</v>
      </c>
      <c r="CE32" s="112"/>
      <c r="CF32" s="113"/>
      <c r="CG32" s="52" t="s">
        <v>12</v>
      </c>
      <c r="CH32" s="112"/>
      <c r="CI32" s="132"/>
      <c r="CJ32" s="40"/>
      <c r="CK32" s="41"/>
      <c r="CL32" s="91" t="str">
        <f>CK33</f>
        <v/>
      </c>
      <c r="CM32" s="52" t="s">
        <v>12</v>
      </c>
      <c r="CN32" s="92" t="str">
        <f>CI33</f>
        <v/>
      </c>
      <c r="CO32" s="97">
        <f>CW32+IF(BB32&gt;BD32,2,"0")+IF(BB32=BD32,1)*IF(BB32+BD32=0,0,1)+IF(BE32&gt;BG32,2,"0")+IF(BE32=BG32,1)*IF(BE32+BG32=0,0,1)+IF(BH32&gt;BJ32,2,"0")+IF(BH32=BJ32,1)*IF(BH32+BJ32=0,0,1)+IF(BK32&gt;BM32,2,"0")+IF(BK32=BM32,1)*IF(BK32+BM32=0,0,1)+IF(BN32&gt;BP32,2,"0")+IF(BN32=BP32,1)*IF(BN32+BP32=0,0,1)+IF(BQ32&gt;BS32,2,"0")+IF(BQ32=BS32,1)*IF(BQ32+BS32=0,0,1)+IF(BT32&gt;BV32,2,"0")+IF(BT32=BV32,1)*IF(BT32+BV32=0,0,1)+IF(BW32&gt;BY32,2,"0")+IF(BW32=BY32,1)*IF(BW32+BY32=0,0,1)+IF(BZ32&gt;CB32,2,"0")+IF(BZ32=CB32,1)*IF(BZ32+CB32=0,0,1)+IF(CC32&gt;CE32,2,"0")+IF(CC32=CE32,1)*IF(CC32+CE32=0,0,1)+IF(CF32&gt;CH32,2,"0")+IF(CF32=CH32,1)*IF(CF32+CH32=0,0,1)+IF(CL32&gt;CN32,2,"0")+IF(CL32=CN32,1)*IF(CL32+CN32=0,0,1)</f>
        <v>0</v>
      </c>
      <c r="CP32" s="98">
        <f>SUM(C32,F32,I32,L32,O32,R32,U32,X32,AA32,AD32,AG32,AJ32,AM32,AP32,AS32,AV32,AY32,BB32,BE32,BH32,BK32,BN32,BQ32,BT32,BW32,BZ32,CC32,CF32,CL32)</f>
        <v>0</v>
      </c>
      <c r="CQ32" s="52" t="s">
        <v>12</v>
      </c>
      <c r="CR32" s="99">
        <f>SUM(E32,H32,K32,N32,Q32,T32,W32,Z32,AC32,AF32,AI32,AL32,AR32,CN32,AO32,AU32,AX32,BA32,BD32,BG32,BJ32,BM32,BP32,BS32,BV32,BY32,CB32,CE32,CH32)</f>
        <v>0</v>
      </c>
      <c r="CS32" s="100">
        <f t="shared" si="2"/>
        <v>0</v>
      </c>
      <c r="CT32" s="130">
        <f>IF('poznámky'!C1=29,'poznámky'!A19)+IF('poznámky'!C2=29,'poznámky'!A20)+IF('poznámky'!C3=29,'poznámky'!A21)+IF('poznámky'!C4=29,'poznámky'!A22)+IF('poznámky'!C5=29,'poznámky'!A23)+IF('poznámky'!C6=29,'poznámky'!A24)+IF('poznámky'!C7=29,'poznámky'!A25)+IF('poznámky'!C8=29,'poznámky'!A26)+IF('poznámky'!C9=29,'poznámky'!A27)+IF('poznámky'!C10=29,'poznámky'!A28)+IF('poznámky'!C11=29,'poznámky'!A29)+IF('poznámky'!C12=29,'poznámky'!A30)+IF('poznámky'!C13=29,'poznámky'!A31)+IF('poznámky'!C14=29,'poznámky'!A32)+IF('poznámky'!C15=29,'poznámky'!A33)+IF('poznámky'!C16=29,'poznámky'!A34)+IF('poznámky'!C17=29,'poznámky'!A35)+IF('poznámky'!C18=29,'poznámky'!A36)+IF('poznámky'!C19=29,'poznámky'!A37)+IF('poznámky'!C20=29,'poznámky'!A38)+IF('poznámky'!C21=29,'poznámky'!A39)+IF('poznámky'!C22=29,'poznámky'!A40)+IF('poznámky'!C23=29,'poznámky'!A41)+IF('poznámky'!C24=29,'poznámky'!A42)+IF('poznámky'!C25=29,'poznámky'!A43)+IF('poznámky'!C26=29,'poznámky'!A44)+IF('poznámky'!C27=29,'poznámky'!A45)+IF('poznámky'!C28=29,'poznámky'!A46)+IF('poznámky'!C29=29,'poznámky'!A47)+IF('poznámky'!C30=29,'poznámky'!A48)</f>
        <v>29</v>
      </c>
      <c r="CU32" s="102" t="s">
        <v>13</v>
      </c>
      <c r="CV32" s="103" t="str">
        <f t="shared" si="3"/>
        <v/>
      </c>
      <c r="CW32" s="69">
        <f t="shared" si="4"/>
        <v>0</v>
      </c>
    </row>
    <row r="33" ht="19.5" customHeight="1">
      <c r="A33" s="133">
        <v>30.0</v>
      </c>
      <c r="B33" s="134"/>
      <c r="C33" s="135"/>
      <c r="D33" s="136" t="s">
        <v>12</v>
      </c>
      <c r="E33" s="137"/>
      <c r="F33" s="135"/>
      <c r="G33" s="136" t="s">
        <v>12</v>
      </c>
      <c r="H33" s="137"/>
      <c r="I33" s="135"/>
      <c r="J33" s="136" t="s">
        <v>12</v>
      </c>
      <c r="K33" s="137"/>
      <c r="L33" s="135"/>
      <c r="M33" s="136" t="s">
        <v>12</v>
      </c>
      <c r="N33" s="137"/>
      <c r="O33" s="135"/>
      <c r="P33" s="136" t="s">
        <v>12</v>
      </c>
      <c r="Q33" s="137"/>
      <c r="R33" s="135"/>
      <c r="S33" s="136" t="s">
        <v>12</v>
      </c>
      <c r="T33" s="137"/>
      <c r="U33" s="135"/>
      <c r="V33" s="136" t="s">
        <v>12</v>
      </c>
      <c r="W33" s="137"/>
      <c r="X33" s="135"/>
      <c r="Y33" s="136" t="s">
        <v>12</v>
      </c>
      <c r="Z33" s="138"/>
      <c r="AA33" s="135"/>
      <c r="AB33" s="136" t="s">
        <v>12</v>
      </c>
      <c r="AC33" s="137"/>
      <c r="AD33" s="135"/>
      <c r="AE33" s="136" t="s">
        <v>12</v>
      </c>
      <c r="AF33" s="137"/>
      <c r="AG33" s="135"/>
      <c r="AH33" s="136" t="s">
        <v>12</v>
      </c>
      <c r="AI33" s="137"/>
      <c r="AJ33" s="135"/>
      <c r="AK33" s="136" t="s">
        <v>12</v>
      </c>
      <c r="AL33" s="139"/>
      <c r="AM33" s="135"/>
      <c r="AN33" s="136" t="s">
        <v>12</v>
      </c>
      <c r="AO33" s="137"/>
      <c r="AP33" s="135"/>
      <c r="AQ33" s="136" t="s">
        <v>12</v>
      </c>
      <c r="AR33" s="139"/>
      <c r="AS33" s="135"/>
      <c r="AT33" s="136" t="s">
        <v>12</v>
      </c>
      <c r="AU33" s="123"/>
      <c r="AV33" s="135"/>
      <c r="AW33" s="136" t="s">
        <v>12</v>
      </c>
      <c r="AX33" s="137"/>
      <c r="AY33" s="122"/>
      <c r="AZ33" s="136" t="s">
        <v>12</v>
      </c>
      <c r="BA33" s="137"/>
      <c r="BB33" s="122"/>
      <c r="BC33" s="136" t="s">
        <v>12</v>
      </c>
      <c r="BD33" s="137"/>
      <c r="BE33" s="122"/>
      <c r="BF33" s="136" t="s">
        <v>12</v>
      </c>
      <c r="BG33" s="137"/>
      <c r="BH33" s="122"/>
      <c r="BI33" s="136" t="s">
        <v>12</v>
      </c>
      <c r="BJ33" s="123"/>
      <c r="BK33" s="135"/>
      <c r="BL33" s="136" t="s">
        <v>12</v>
      </c>
      <c r="BM33" s="137"/>
      <c r="BN33" s="135"/>
      <c r="BO33" s="136" t="s">
        <v>12</v>
      </c>
      <c r="BP33" s="137"/>
      <c r="BQ33" s="122"/>
      <c r="BR33" s="136" t="s">
        <v>12</v>
      </c>
      <c r="BS33" s="137"/>
      <c r="BT33" s="140"/>
      <c r="BU33" s="136" t="s">
        <v>12</v>
      </c>
      <c r="BV33" s="137"/>
      <c r="BW33" s="122"/>
      <c r="BX33" s="136" t="s">
        <v>12</v>
      </c>
      <c r="BY33" s="137"/>
      <c r="BZ33" s="91"/>
      <c r="CA33" s="141" t="s">
        <v>12</v>
      </c>
      <c r="CB33" s="142"/>
      <c r="CC33" s="91"/>
      <c r="CD33" s="141" t="s">
        <v>12</v>
      </c>
      <c r="CE33" s="142"/>
      <c r="CF33" s="91"/>
      <c r="CG33" s="141" t="s">
        <v>12</v>
      </c>
      <c r="CH33" s="142"/>
      <c r="CI33" s="91"/>
      <c r="CJ33" s="141" t="s">
        <v>12</v>
      </c>
      <c r="CK33" s="142"/>
      <c r="CL33" s="143"/>
      <c r="CM33" s="144"/>
      <c r="CN33" s="145"/>
      <c r="CO33" s="97">
        <f>CW33+IF(BB33&gt;BD33,2,"0")+IF(BB33=BD33,1)*IF(BB33+BD33=0,0,1)+IF(BE33&gt;BG33,2,"0")+IF(BE33=BG33,1)*IF(BE33+BG33=0,0,1)+IF(BH33&gt;BJ33,2,"0")+IF(BH33=BJ33,1)*IF(BH33+BJ33=0,0,1)+IF(BK33&gt;BM33,2,"0")+IF(BK33=BM33,1)*IF(BK33+BM33=0,0,1)+IF(BN33&gt;BP33,2,"0")+IF(BN33=BP33,1)*IF(BN33+BP33=0,0,1)+IF(BQ33&gt;BS33,2,"0")+IF(BQ33=BS33,1)*IF(BQ33+BS33=0,0,1)+IF(BT33&gt;BV33,2,"0")+IF(BT33=BV33,1)*IF(BT33+BV33=0,0,1)+IF(BW33&gt;BY33,2,"0")+IF(BW33=BY33,1)*IF(BW33+BY33=0,0,1)+IF(BZ33&gt;CB33,2,"0")+IF(BZ33=CB33,1)*IF(BZ33+CB33=0,0,1)+IF(CC33&gt;CE33,2,"0")+IF(CC33=CE33,1)*IF(CC33+CE33=0,0,1)+IF(CF33&gt;CH33,2,"0")+IF(CF33=CH33,1)*IF(CF33+CH33=0,0,1)+IF(CI33&gt;CK33,2,"0")+IF(CI33=CK33,1)*IF(CI33+CK33=0,0,1)</f>
        <v>0</v>
      </c>
      <c r="CP33" s="98">
        <f>SUM(C33,F33,I33,L33,O33,R33,U33,X33,AA33,AD33,AG33,AJ33,AM33,AP33,AS33,AV33,AY33,BB33,BE33,BH33,BK33,BN33,BQ33,BT33,BW33,BZ33,CC33,CF33,CI33)</f>
        <v>0</v>
      </c>
      <c r="CQ33" s="141" t="s">
        <v>12</v>
      </c>
      <c r="CR33" s="99">
        <f>SUM(E33,H33,K33,N33,Q33,T33,W33,Z33,AC33,AF33,AI33,AL33,AO33,AR33,AU33,AX33,BA33,BD33,BG33,BJ33,BM33,BP33,BS33,BV33,BY33,CB33,CE33,CH33,CK33)</f>
        <v>0</v>
      </c>
      <c r="CS33" s="100">
        <f t="shared" si="2"/>
        <v>0</v>
      </c>
      <c r="CT33" s="146">
        <f>IF('poznámky'!C1=30,'poznámky'!A19)+IF('poznámky'!C2=30,'poznámky'!A20)+IF('poznámky'!C3=30,'poznámky'!A21)+IF('poznámky'!C4=30,'poznámky'!A22)+IF('poznámky'!C5=30,'poznámky'!A23)+IF('poznámky'!C6=30,'poznámky'!A24)+IF('poznámky'!C7=30,'poznámky'!A25)+IF('poznámky'!C8=30,'poznámky'!A26)+IF('poznámky'!C9=30,'poznámky'!A27)+IF('poznámky'!C10=30,'poznámky'!A28)+IF('poznámky'!C11=30,'poznámky'!A29)+IF('poznámky'!C12=30,'poznámky'!A30)+IF('poznámky'!C13=30,'poznámky'!A31)+IF('poznámky'!C14=30,'poznámky'!A32)+IF('poznámky'!C15=30,'poznámky'!A33)+IF('poznámky'!C16=30,'poznámky'!A34)+IF('poznámky'!C17=30,'poznámky'!A35)+IF('poznámky'!C18=30,'poznámky'!A36)+IF('poznámky'!C19=30,'poznámky'!A37)+IF('poznámky'!C20=30,'poznámky'!A38)+IF('poznámky'!C21=30,'poznámky'!A39)+IF('poznámky'!C22=30,'poznámky'!A40)+IF('poznámky'!C23=30,'poznámky'!A41)+IF('poznámky'!C24=30,'poznámky'!A42)+IF('poznámky'!C25=30,'poznámky'!A43)+IF('poznámky'!C26=30,'poznámky'!A44)+IF('poznámky'!C27=30,'poznámky'!A45)+IF('poznámky'!C28=30,'poznámky'!A46)+IF('poznámky'!C29=30,'poznámky'!A47)+IF('poznámky'!C30=30,'poznámky'!A48)</f>
        <v>30</v>
      </c>
      <c r="CU33" s="102" t="s">
        <v>13</v>
      </c>
      <c r="CV33" s="147" t="str">
        <f t="shared" si="3"/>
        <v/>
      </c>
      <c r="CW33" s="69">
        <f t="shared" si="4"/>
        <v>0</v>
      </c>
    </row>
    <row r="34" ht="44.25" customHeight="1">
      <c r="A34" s="14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149"/>
      <c r="CW34" s="150"/>
    </row>
    <row r="35" ht="12.75" customHeight="1">
      <c r="A35" s="151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</row>
    <row r="36" ht="12.75" customHeight="1">
      <c r="A36" s="152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</row>
    <row r="37" ht="12.75" customHeight="1"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</row>
    <row r="38" ht="22.5" customHeight="1"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</row>
    <row r="39" ht="12.75" customHeight="1">
      <c r="A39" s="151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</row>
    <row r="40" ht="12.75" customHeight="1">
      <c r="A40" s="151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</row>
    <row r="41" ht="12.75" customHeight="1">
      <c r="A41" s="153"/>
      <c r="CW41" s="150"/>
      <c r="CX41" s="150"/>
      <c r="CY41" s="150"/>
    </row>
    <row r="42" ht="12.75" customHeight="1">
      <c r="CW42" s="150"/>
      <c r="CX42" s="150"/>
      <c r="CY42" s="150"/>
    </row>
    <row r="43" ht="12.75" customHeight="1">
      <c r="A43" s="151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</row>
    <row r="44" ht="12.75" customHeight="1">
      <c r="A44" s="151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</row>
    <row r="45" ht="12.75" customHeight="1">
      <c r="A45" s="151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</row>
    <row r="46" ht="12.75" customHeight="1">
      <c r="A46" s="151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</row>
    <row r="47" ht="12.75" customHeight="1">
      <c r="A47" s="151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</row>
    <row r="48" ht="12.75" customHeight="1">
      <c r="A48" s="151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</row>
    <row r="49" ht="12.75" customHeight="1">
      <c r="A49" s="151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</row>
    <row r="50" ht="12.75" customHeight="1">
      <c r="A50" s="1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</row>
    <row r="51" ht="12.75" customHeight="1">
      <c r="A51" s="151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</row>
    <row r="52" ht="12.75" customHeight="1">
      <c r="A52" s="151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</row>
    <row r="53" ht="12.75" customHeight="1">
      <c r="A53" s="151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</row>
    <row r="54" ht="12.75" customHeight="1">
      <c r="A54" s="151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</row>
    <row r="55" ht="12.75" customHeight="1">
      <c r="A55" s="151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</row>
    <row r="56" ht="12.75" customHeight="1">
      <c r="A56" s="151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</row>
    <row r="57" ht="12.75" customHeight="1">
      <c r="A57" s="151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</row>
    <row r="58" ht="12.75" customHeight="1">
      <c r="A58" s="1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</row>
    <row r="59" ht="12.75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</row>
    <row r="60" ht="12.75" customHeight="1">
      <c r="A60" s="1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</row>
    <row r="61" ht="12.75" customHeight="1">
      <c r="A61" s="1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</row>
    <row r="62" ht="12.75" customHeight="1">
      <c r="A62" s="1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</row>
    <row r="63" ht="12.75" customHeight="1">
      <c r="A63" s="151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</row>
    <row r="64" ht="12.75" customHeight="1">
      <c r="A64" s="151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</row>
    <row r="65" ht="12.75" customHeight="1">
      <c r="A65" s="151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</row>
    <row r="66" ht="12.75" customHeight="1">
      <c r="A66" s="151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</row>
    <row r="67" ht="12.75" customHeight="1">
      <c r="A67" s="151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</row>
    <row r="68" ht="12.75" customHeight="1">
      <c r="A68" s="151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</row>
    <row r="69" ht="12.75" customHeight="1">
      <c r="A69" s="151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</row>
    <row r="70" ht="12.75" customHeight="1">
      <c r="A70" s="151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</row>
    <row r="71" ht="12.75" customHeight="1">
      <c r="A71" s="151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</row>
    <row r="72" ht="12.75" customHeight="1">
      <c r="A72" s="151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</row>
    <row r="73" ht="12.75" customHeight="1">
      <c r="A73" s="151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</row>
    <row r="74" ht="12.75" customHeight="1">
      <c r="A74" s="151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</row>
    <row r="75" ht="12.75" customHeight="1">
      <c r="A75" s="151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</row>
    <row r="76" ht="12.75" customHeight="1">
      <c r="A76" s="151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</row>
    <row r="77" ht="12.75" customHeight="1">
      <c r="A77" s="151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</row>
    <row r="78" ht="12.75" customHeight="1">
      <c r="A78" s="151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</row>
    <row r="79" ht="12.75" customHeight="1">
      <c r="A79" s="151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</row>
    <row r="80" ht="12.75" customHeight="1">
      <c r="A80" s="151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</row>
    <row r="81" ht="12.75" customHeight="1">
      <c r="A81" s="151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</row>
    <row r="82" ht="12.75" customHeight="1">
      <c r="A82" s="151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</row>
    <row r="83" ht="12.75" customHeight="1">
      <c r="A83" s="151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</row>
    <row r="84" ht="12.75" customHeight="1">
      <c r="A84" s="151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</row>
    <row r="85" ht="12.75" customHeight="1">
      <c r="A85" s="151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</row>
    <row r="86" ht="12.75" customHeight="1">
      <c r="A86" s="15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</row>
    <row r="87" ht="12.75" customHeight="1">
      <c r="A87" s="151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</row>
    <row r="88" ht="12.75" customHeight="1">
      <c r="A88" s="15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</row>
    <row r="89" ht="12.75" customHeight="1">
      <c r="A89" s="151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</row>
    <row r="90" ht="12.75" customHeight="1">
      <c r="A90" s="15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</row>
    <row r="91" ht="12.75" customHeight="1">
      <c r="A91" s="151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</row>
    <row r="92" ht="12.75" customHeight="1">
      <c r="A92" s="151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</row>
    <row r="93" ht="12.75" customHeight="1">
      <c r="A93" s="151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</row>
    <row r="94" ht="12.75" customHeight="1">
      <c r="A94" s="151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</row>
    <row r="95" ht="12.75" customHeight="1">
      <c r="A95" s="151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</row>
    <row r="96" ht="12.75" customHeight="1">
      <c r="A96" s="151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</row>
    <row r="97" ht="12.75" customHeight="1">
      <c r="A97" s="151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</row>
    <row r="98" ht="12.75" customHeight="1">
      <c r="A98" s="151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</row>
    <row r="99" ht="12.75" customHeight="1">
      <c r="A99" s="151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</row>
    <row r="100" ht="12.75" customHeight="1">
      <c r="A100" s="151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</row>
    <row r="101" ht="12.75" customHeight="1">
      <c r="A101" s="151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</row>
    <row r="102" ht="12.75" customHeight="1">
      <c r="A102" s="151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</row>
    <row r="103" ht="12.75" customHeight="1">
      <c r="A103" s="15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</row>
    <row r="104" ht="12.75" customHeight="1">
      <c r="A104" s="15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</row>
    <row r="105" ht="12.75" customHeight="1">
      <c r="A105" s="151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</row>
    <row r="106" ht="12.75" customHeight="1">
      <c r="A106" s="151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</row>
    <row r="107" ht="12.75" customHeight="1">
      <c r="A107" s="151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</row>
    <row r="108" ht="12.75" customHeight="1">
      <c r="A108" s="151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</row>
    <row r="109" ht="12.75" customHeight="1">
      <c r="A109" s="151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</row>
    <row r="110" ht="12.75" customHeight="1">
      <c r="A110" s="151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0"/>
      <c r="CY110" s="150"/>
    </row>
    <row r="111" ht="12.75" customHeight="1">
      <c r="A111" s="151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</row>
    <row r="112" ht="12.75" customHeight="1">
      <c r="A112" s="151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</row>
    <row r="113" ht="12.75" customHeight="1">
      <c r="A113" s="151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</row>
    <row r="114" ht="12.75" customHeight="1">
      <c r="A114" s="151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</row>
    <row r="115" ht="12.75" customHeight="1">
      <c r="A115" s="151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</row>
    <row r="116" ht="12.75" customHeight="1">
      <c r="A116" s="151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</row>
    <row r="117" ht="12.75" customHeight="1">
      <c r="A117" s="151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</row>
    <row r="118" ht="12.75" customHeight="1">
      <c r="A118" s="151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0"/>
      <c r="CU118" s="150"/>
      <c r="CV118" s="150"/>
      <c r="CW118" s="150"/>
      <c r="CX118" s="150"/>
      <c r="CY118" s="150"/>
    </row>
    <row r="119" ht="12.75" customHeight="1">
      <c r="A119" s="151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0"/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0"/>
      <c r="CU119" s="150"/>
      <c r="CV119" s="150"/>
      <c r="CW119" s="150"/>
      <c r="CX119" s="150"/>
      <c r="CY119" s="150"/>
    </row>
    <row r="120" ht="12.75" customHeight="1">
      <c r="A120" s="151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</row>
    <row r="121" ht="12.75" customHeight="1">
      <c r="A121" s="15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0"/>
      <c r="CJ121" s="150"/>
      <c r="CK121" s="150"/>
      <c r="CL121" s="150"/>
      <c r="CM121" s="150"/>
      <c r="CN121" s="150"/>
      <c r="CO121" s="150"/>
      <c r="CP121" s="150"/>
      <c r="CQ121" s="150"/>
      <c r="CR121" s="150"/>
      <c r="CS121" s="150"/>
      <c r="CT121" s="150"/>
      <c r="CU121" s="150"/>
      <c r="CV121" s="150"/>
      <c r="CW121" s="150"/>
      <c r="CX121" s="150"/>
      <c r="CY121" s="150"/>
    </row>
    <row r="122" ht="12.75" customHeight="1">
      <c r="A122" s="151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</row>
    <row r="123" ht="12.75" customHeight="1">
      <c r="A123" s="15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</row>
    <row r="124" ht="12.75" customHeight="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</row>
    <row r="125" ht="12.75" customHeight="1">
      <c r="A125" s="15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</row>
    <row r="126" ht="12.75" customHeight="1">
      <c r="A126" s="151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</row>
    <row r="127" ht="12.75" customHeight="1">
      <c r="A127" s="151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</row>
    <row r="128" ht="12.75" customHeight="1">
      <c r="A128" s="151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0"/>
      <c r="CU128" s="150"/>
      <c r="CV128" s="150"/>
      <c r="CW128" s="150"/>
      <c r="CX128" s="150"/>
      <c r="CY128" s="150"/>
    </row>
    <row r="129" ht="12.75" customHeight="1">
      <c r="A129" s="151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0"/>
      <c r="CU129" s="150"/>
      <c r="CV129" s="150"/>
      <c r="CW129" s="150"/>
      <c r="CX129" s="150"/>
      <c r="CY129" s="150"/>
    </row>
    <row r="130" ht="12.75" customHeight="1">
      <c r="A130" s="151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0"/>
      <c r="CU130" s="150"/>
      <c r="CV130" s="150"/>
      <c r="CW130" s="150"/>
      <c r="CX130" s="150"/>
      <c r="CY130" s="150"/>
    </row>
    <row r="131" ht="12.75" customHeight="1">
      <c r="A131" s="151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</row>
    <row r="132" ht="12.75" customHeight="1">
      <c r="A132" s="151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0"/>
      <c r="CU132" s="150"/>
      <c r="CV132" s="150"/>
      <c r="CW132" s="150"/>
      <c r="CX132" s="150"/>
      <c r="CY132" s="150"/>
    </row>
    <row r="133" ht="12.75" customHeight="1">
      <c r="A133" s="151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0"/>
      <c r="CI133" s="150"/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0"/>
      <c r="CU133" s="150"/>
      <c r="CV133" s="150"/>
      <c r="CW133" s="150"/>
      <c r="CX133" s="150"/>
      <c r="CY133" s="150"/>
    </row>
    <row r="134" ht="12.75" customHeight="1">
      <c r="A134" s="151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0"/>
      <c r="CU134" s="150"/>
      <c r="CV134" s="150"/>
      <c r="CW134" s="150"/>
      <c r="CX134" s="150"/>
      <c r="CY134" s="150"/>
    </row>
    <row r="135" ht="12.75" customHeight="1">
      <c r="A135" s="151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0"/>
      <c r="CU135" s="150"/>
      <c r="CV135" s="150"/>
      <c r="CW135" s="150"/>
      <c r="CX135" s="150"/>
      <c r="CY135" s="150"/>
    </row>
    <row r="136" ht="12.75" customHeight="1">
      <c r="A136" s="151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0"/>
      <c r="CI136" s="150"/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0"/>
      <c r="CU136" s="150"/>
      <c r="CV136" s="150"/>
      <c r="CW136" s="150"/>
      <c r="CX136" s="150"/>
      <c r="CY136" s="150"/>
    </row>
    <row r="137" ht="12.75" customHeight="1">
      <c r="A137" s="151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</row>
    <row r="138" ht="12.75" customHeight="1">
      <c r="A138" s="151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</row>
    <row r="139" ht="12.75" customHeight="1">
      <c r="A139" s="151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</row>
    <row r="140" ht="12.75" customHeight="1">
      <c r="A140" s="151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</row>
    <row r="141" ht="12.75" customHeight="1">
      <c r="A141" s="151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0"/>
      <c r="CI141" s="150"/>
      <c r="CJ141" s="150"/>
      <c r="CK141" s="150"/>
      <c r="CL141" s="150"/>
      <c r="CM141" s="150"/>
      <c r="CN141" s="150"/>
      <c r="CO141" s="150"/>
      <c r="CP141" s="150"/>
      <c r="CQ141" s="150"/>
      <c r="CR141" s="150"/>
      <c r="CS141" s="150"/>
      <c r="CT141" s="150"/>
      <c r="CU141" s="150"/>
      <c r="CV141" s="150"/>
      <c r="CW141" s="150"/>
      <c r="CX141" s="150"/>
      <c r="CY141" s="150"/>
    </row>
    <row r="142" ht="12.75" customHeight="1">
      <c r="A142" s="151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0"/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0"/>
      <c r="CU142" s="150"/>
      <c r="CV142" s="150"/>
      <c r="CW142" s="150"/>
      <c r="CX142" s="150"/>
      <c r="CY142" s="150"/>
    </row>
    <row r="143" ht="12.75" customHeight="1">
      <c r="A143" s="151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0"/>
      <c r="CI143" s="150"/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0"/>
      <c r="CU143" s="150"/>
      <c r="CV143" s="150"/>
      <c r="CW143" s="150"/>
      <c r="CX143" s="150"/>
      <c r="CY143" s="150"/>
    </row>
    <row r="144" ht="12.75" customHeight="1">
      <c r="A144" s="151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50"/>
      <c r="CV144" s="150"/>
      <c r="CW144" s="150"/>
      <c r="CX144" s="150"/>
      <c r="CY144" s="150"/>
    </row>
    <row r="145" ht="12.75" customHeight="1">
      <c r="A145" s="151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</row>
    <row r="146" ht="12.75" customHeight="1">
      <c r="A146" s="15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0"/>
      <c r="CI146" s="150"/>
      <c r="CJ146" s="150"/>
      <c r="CK146" s="150"/>
      <c r="CL146" s="150"/>
      <c r="CM146" s="150"/>
      <c r="CN146" s="150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0"/>
      <c r="CY146" s="150"/>
    </row>
    <row r="147" ht="12.75" customHeight="1">
      <c r="A147" s="151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0"/>
      <c r="CI147" s="150"/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0"/>
      <c r="CY147" s="150"/>
    </row>
    <row r="148" ht="12.75" customHeight="1">
      <c r="A148" s="15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</row>
    <row r="149" ht="12.75" customHeight="1">
      <c r="A149" s="151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</row>
    <row r="150" ht="12.75" customHeight="1">
      <c r="A150" s="151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50"/>
      <c r="CV150" s="150"/>
      <c r="CW150" s="150"/>
      <c r="CX150" s="150"/>
      <c r="CY150" s="150"/>
    </row>
    <row r="151" ht="12.75" customHeight="1">
      <c r="A151" s="151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</row>
    <row r="152" ht="12.75" customHeight="1">
      <c r="A152" s="151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/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50"/>
      <c r="CV152" s="150"/>
      <c r="CW152" s="150"/>
      <c r="CX152" s="150"/>
      <c r="CY152" s="150"/>
    </row>
    <row r="153" ht="12.75" customHeight="1">
      <c r="A153" s="151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</row>
    <row r="154" ht="12.75" customHeight="1">
      <c r="A154" s="151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</row>
    <row r="155" ht="12.75" customHeight="1">
      <c r="A155" s="151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</row>
    <row r="156" ht="12.75" customHeight="1">
      <c r="A156" s="151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</row>
    <row r="157" ht="12.75" customHeight="1">
      <c r="A157" s="151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</row>
    <row r="158" ht="12.75" customHeight="1">
      <c r="A158" s="151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</row>
    <row r="159" ht="12.75" customHeight="1">
      <c r="A159" s="151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</row>
    <row r="160" ht="12.75" customHeight="1">
      <c r="A160" s="151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</row>
    <row r="161" ht="12.75" customHeight="1">
      <c r="A161" s="151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</row>
    <row r="162" ht="12.75" customHeight="1">
      <c r="A162" s="151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</row>
    <row r="163" ht="12.75" customHeight="1">
      <c r="A163" s="151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</row>
    <row r="164" ht="12.75" customHeight="1">
      <c r="A164" s="151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0"/>
      <c r="CI164" s="150"/>
      <c r="CJ164" s="150"/>
      <c r="CK164" s="150"/>
      <c r="CL164" s="150"/>
      <c r="CM164" s="150"/>
      <c r="CN164" s="150"/>
      <c r="CO164" s="150"/>
      <c r="CP164" s="150"/>
      <c r="CQ164" s="150"/>
      <c r="CR164" s="150"/>
      <c r="CS164" s="150"/>
      <c r="CT164" s="150"/>
      <c r="CU164" s="150"/>
      <c r="CV164" s="150"/>
      <c r="CW164" s="150"/>
      <c r="CX164" s="150"/>
      <c r="CY164" s="150"/>
    </row>
    <row r="165" ht="12.75" customHeight="1">
      <c r="A165" s="151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  <c r="BX165" s="150"/>
      <c r="BY165" s="150"/>
      <c r="BZ165" s="150"/>
      <c r="CA165" s="150"/>
      <c r="CB165" s="150"/>
      <c r="CC165" s="150"/>
      <c r="CD165" s="150"/>
      <c r="CE165" s="150"/>
      <c r="CF165" s="150"/>
      <c r="CG165" s="150"/>
      <c r="CH165" s="150"/>
      <c r="CI165" s="150"/>
      <c r="CJ165" s="150"/>
      <c r="CK165" s="150"/>
      <c r="CL165" s="150"/>
      <c r="CM165" s="150"/>
      <c r="CN165" s="150"/>
      <c r="CO165" s="150"/>
      <c r="CP165" s="150"/>
      <c r="CQ165" s="150"/>
      <c r="CR165" s="150"/>
      <c r="CS165" s="150"/>
      <c r="CT165" s="150"/>
      <c r="CU165" s="150"/>
      <c r="CV165" s="150"/>
      <c r="CW165" s="150"/>
      <c r="CX165" s="150"/>
      <c r="CY165" s="150"/>
    </row>
    <row r="166" ht="12.75" customHeight="1">
      <c r="A166" s="151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  <c r="BX166" s="150"/>
      <c r="BY166" s="150"/>
      <c r="BZ166" s="150"/>
      <c r="CA166" s="150"/>
      <c r="CB166" s="150"/>
      <c r="CC166" s="150"/>
      <c r="CD166" s="150"/>
      <c r="CE166" s="150"/>
      <c r="CF166" s="150"/>
      <c r="CG166" s="150"/>
      <c r="CH166" s="150"/>
      <c r="CI166" s="150"/>
      <c r="CJ166" s="150"/>
      <c r="CK166" s="150"/>
      <c r="CL166" s="150"/>
      <c r="CM166" s="150"/>
      <c r="CN166" s="150"/>
      <c r="CO166" s="150"/>
      <c r="CP166" s="150"/>
      <c r="CQ166" s="150"/>
      <c r="CR166" s="150"/>
      <c r="CS166" s="150"/>
      <c r="CT166" s="150"/>
      <c r="CU166" s="150"/>
      <c r="CV166" s="150"/>
      <c r="CW166" s="150"/>
      <c r="CX166" s="150"/>
      <c r="CY166" s="150"/>
    </row>
    <row r="167" ht="12.75" customHeight="1">
      <c r="A167" s="151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150"/>
      <c r="BY167" s="150"/>
      <c r="BZ167" s="150"/>
      <c r="CA167" s="150"/>
      <c r="CB167" s="150"/>
      <c r="CC167" s="150"/>
      <c r="CD167" s="150"/>
      <c r="CE167" s="150"/>
      <c r="CF167" s="150"/>
      <c r="CG167" s="150"/>
      <c r="CH167" s="150"/>
      <c r="CI167" s="150"/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0"/>
      <c r="CU167" s="150"/>
      <c r="CV167" s="150"/>
      <c r="CW167" s="150"/>
      <c r="CX167" s="150"/>
      <c r="CY167" s="150"/>
    </row>
    <row r="168" ht="12.75" customHeight="1">
      <c r="A168" s="151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0"/>
      <c r="CI168" s="150"/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</row>
    <row r="169" ht="12.75" customHeight="1">
      <c r="A169" s="151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  <c r="CA169" s="150"/>
      <c r="CB169" s="150"/>
      <c r="CC169" s="150"/>
      <c r="CD169" s="150"/>
      <c r="CE169" s="150"/>
      <c r="CF169" s="150"/>
      <c r="CG169" s="150"/>
      <c r="CH169" s="150"/>
      <c r="CI169" s="150"/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0"/>
      <c r="CU169" s="150"/>
      <c r="CV169" s="150"/>
      <c r="CW169" s="150"/>
      <c r="CX169" s="150"/>
      <c r="CY169" s="150"/>
    </row>
    <row r="170" ht="12.75" customHeight="1">
      <c r="A170" s="151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</row>
    <row r="171" ht="12.75" customHeight="1">
      <c r="A171" s="151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  <c r="BX171" s="150"/>
      <c r="BY171" s="150"/>
      <c r="BZ171" s="150"/>
      <c r="CA171" s="150"/>
      <c r="CB171" s="150"/>
      <c r="CC171" s="150"/>
      <c r="CD171" s="150"/>
      <c r="CE171" s="150"/>
      <c r="CF171" s="150"/>
      <c r="CG171" s="150"/>
      <c r="CH171" s="150"/>
      <c r="CI171" s="150"/>
      <c r="CJ171" s="150"/>
      <c r="CK171" s="150"/>
      <c r="CL171" s="150"/>
      <c r="CM171" s="150"/>
      <c r="CN171" s="150"/>
      <c r="CO171" s="150"/>
      <c r="CP171" s="150"/>
      <c r="CQ171" s="150"/>
      <c r="CR171" s="150"/>
      <c r="CS171" s="150"/>
      <c r="CT171" s="150"/>
      <c r="CU171" s="150"/>
      <c r="CV171" s="150"/>
      <c r="CW171" s="150"/>
      <c r="CX171" s="150"/>
      <c r="CY171" s="150"/>
    </row>
    <row r="172" ht="12.75" customHeight="1">
      <c r="A172" s="151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  <c r="BX172" s="150"/>
      <c r="BY172" s="150"/>
      <c r="BZ172" s="150"/>
      <c r="CA172" s="150"/>
      <c r="CB172" s="150"/>
      <c r="CC172" s="150"/>
      <c r="CD172" s="150"/>
      <c r="CE172" s="150"/>
      <c r="CF172" s="150"/>
      <c r="CG172" s="150"/>
      <c r="CH172" s="150"/>
      <c r="CI172" s="150"/>
      <c r="CJ172" s="150"/>
      <c r="CK172" s="150"/>
      <c r="CL172" s="150"/>
      <c r="CM172" s="150"/>
      <c r="CN172" s="150"/>
      <c r="CO172" s="150"/>
      <c r="CP172" s="150"/>
      <c r="CQ172" s="150"/>
      <c r="CR172" s="150"/>
      <c r="CS172" s="150"/>
      <c r="CT172" s="150"/>
      <c r="CU172" s="150"/>
      <c r="CV172" s="150"/>
      <c r="CW172" s="150"/>
      <c r="CX172" s="150"/>
      <c r="CY172" s="150"/>
    </row>
    <row r="173" ht="12.75" customHeight="1">
      <c r="A173" s="151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0"/>
      <c r="BV173" s="150"/>
      <c r="BW173" s="150"/>
      <c r="BX173" s="150"/>
      <c r="BY173" s="150"/>
      <c r="BZ173" s="150"/>
      <c r="CA173" s="150"/>
      <c r="CB173" s="150"/>
      <c r="CC173" s="150"/>
      <c r="CD173" s="150"/>
      <c r="CE173" s="150"/>
      <c r="CF173" s="150"/>
      <c r="CG173" s="150"/>
      <c r="CH173" s="150"/>
      <c r="CI173" s="150"/>
      <c r="CJ173" s="150"/>
      <c r="CK173" s="150"/>
      <c r="CL173" s="150"/>
      <c r="CM173" s="150"/>
      <c r="CN173" s="150"/>
      <c r="CO173" s="150"/>
      <c r="CP173" s="150"/>
      <c r="CQ173" s="150"/>
      <c r="CR173" s="150"/>
      <c r="CS173" s="150"/>
      <c r="CT173" s="150"/>
      <c r="CU173" s="150"/>
      <c r="CV173" s="150"/>
      <c r="CW173" s="150"/>
      <c r="CX173" s="150"/>
      <c r="CY173" s="150"/>
    </row>
    <row r="174" ht="12.75" customHeight="1">
      <c r="A174" s="151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0"/>
      <c r="BV174" s="150"/>
      <c r="BW174" s="150"/>
      <c r="BX174" s="150"/>
      <c r="BY174" s="150"/>
      <c r="BZ174" s="150"/>
      <c r="CA174" s="150"/>
      <c r="CB174" s="150"/>
      <c r="CC174" s="150"/>
      <c r="CD174" s="150"/>
      <c r="CE174" s="150"/>
      <c r="CF174" s="150"/>
      <c r="CG174" s="150"/>
      <c r="CH174" s="150"/>
      <c r="CI174" s="150"/>
      <c r="CJ174" s="150"/>
      <c r="CK174" s="150"/>
      <c r="CL174" s="150"/>
      <c r="CM174" s="150"/>
      <c r="CN174" s="150"/>
      <c r="CO174" s="150"/>
      <c r="CP174" s="150"/>
      <c r="CQ174" s="150"/>
      <c r="CR174" s="150"/>
      <c r="CS174" s="150"/>
      <c r="CT174" s="150"/>
      <c r="CU174" s="150"/>
      <c r="CV174" s="150"/>
      <c r="CW174" s="150"/>
      <c r="CX174" s="150"/>
      <c r="CY174" s="150"/>
    </row>
    <row r="175" ht="12.75" customHeight="1">
      <c r="A175" s="151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  <c r="BS175" s="150"/>
      <c r="BT175" s="150"/>
      <c r="BU175" s="150"/>
      <c r="BV175" s="150"/>
      <c r="BW175" s="150"/>
      <c r="BX175" s="150"/>
      <c r="BY175" s="150"/>
      <c r="BZ175" s="150"/>
      <c r="CA175" s="150"/>
      <c r="CB175" s="150"/>
      <c r="CC175" s="150"/>
      <c r="CD175" s="150"/>
      <c r="CE175" s="150"/>
      <c r="CF175" s="150"/>
      <c r="CG175" s="150"/>
      <c r="CH175" s="150"/>
      <c r="CI175" s="150"/>
      <c r="CJ175" s="150"/>
      <c r="CK175" s="150"/>
      <c r="CL175" s="150"/>
      <c r="CM175" s="150"/>
      <c r="CN175" s="150"/>
      <c r="CO175" s="150"/>
      <c r="CP175" s="150"/>
      <c r="CQ175" s="150"/>
      <c r="CR175" s="150"/>
      <c r="CS175" s="150"/>
      <c r="CT175" s="150"/>
      <c r="CU175" s="150"/>
      <c r="CV175" s="150"/>
      <c r="CW175" s="150"/>
      <c r="CX175" s="150"/>
      <c r="CY175" s="150"/>
    </row>
    <row r="176" ht="12.75" customHeight="1">
      <c r="A176" s="151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0"/>
      <c r="BT176" s="150"/>
      <c r="BU176" s="150"/>
      <c r="BV176" s="150"/>
      <c r="BW176" s="150"/>
      <c r="BX176" s="150"/>
      <c r="BY176" s="150"/>
      <c r="BZ176" s="150"/>
      <c r="CA176" s="150"/>
      <c r="CB176" s="150"/>
      <c r="CC176" s="150"/>
      <c r="CD176" s="150"/>
      <c r="CE176" s="150"/>
      <c r="CF176" s="150"/>
      <c r="CG176" s="150"/>
      <c r="CH176" s="150"/>
      <c r="CI176" s="150"/>
      <c r="CJ176" s="150"/>
      <c r="CK176" s="150"/>
      <c r="CL176" s="150"/>
      <c r="CM176" s="150"/>
      <c r="CN176" s="150"/>
      <c r="CO176" s="150"/>
      <c r="CP176" s="150"/>
      <c r="CQ176" s="150"/>
      <c r="CR176" s="150"/>
      <c r="CS176" s="150"/>
      <c r="CT176" s="150"/>
      <c r="CU176" s="150"/>
      <c r="CV176" s="150"/>
      <c r="CW176" s="150"/>
      <c r="CX176" s="150"/>
      <c r="CY176" s="150"/>
    </row>
    <row r="177" ht="12.75" customHeight="1">
      <c r="A177" s="151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 s="150"/>
      <c r="BS177" s="150"/>
      <c r="BT177" s="150"/>
      <c r="BU177" s="150"/>
      <c r="BV177" s="150"/>
      <c r="BW177" s="150"/>
      <c r="BX177" s="150"/>
      <c r="BY177" s="150"/>
      <c r="BZ177" s="150"/>
      <c r="CA177" s="150"/>
      <c r="CB177" s="150"/>
      <c r="CC177" s="150"/>
      <c r="CD177" s="150"/>
      <c r="CE177" s="150"/>
      <c r="CF177" s="150"/>
      <c r="CG177" s="150"/>
      <c r="CH177" s="150"/>
      <c r="CI177" s="150"/>
      <c r="CJ177" s="150"/>
      <c r="CK177" s="150"/>
      <c r="CL177" s="150"/>
      <c r="CM177" s="150"/>
      <c r="CN177" s="150"/>
      <c r="CO177" s="150"/>
      <c r="CP177" s="150"/>
      <c r="CQ177" s="150"/>
      <c r="CR177" s="150"/>
      <c r="CS177" s="150"/>
      <c r="CT177" s="150"/>
      <c r="CU177" s="150"/>
      <c r="CV177" s="150"/>
      <c r="CW177" s="150"/>
      <c r="CX177" s="150"/>
      <c r="CY177" s="150"/>
    </row>
    <row r="178" ht="12.75" customHeight="1">
      <c r="A178" s="151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  <c r="BS178" s="150"/>
      <c r="BT178" s="150"/>
      <c r="BU178" s="150"/>
      <c r="BV178" s="150"/>
      <c r="BW178" s="150"/>
      <c r="BX178" s="150"/>
      <c r="BY178" s="150"/>
      <c r="BZ178" s="150"/>
      <c r="CA178" s="150"/>
      <c r="CB178" s="150"/>
      <c r="CC178" s="150"/>
      <c r="CD178" s="150"/>
      <c r="CE178" s="150"/>
      <c r="CF178" s="150"/>
      <c r="CG178" s="150"/>
      <c r="CH178" s="150"/>
      <c r="CI178" s="150"/>
      <c r="CJ178" s="150"/>
      <c r="CK178" s="150"/>
      <c r="CL178" s="150"/>
      <c r="CM178" s="150"/>
      <c r="CN178" s="150"/>
      <c r="CO178" s="150"/>
      <c r="CP178" s="150"/>
      <c r="CQ178" s="150"/>
      <c r="CR178" s="150"/>
      <c r="CS178" s="150"/>
      <c r="CT178" s="150"/>
      <c r="CU178" s="150"/>
      <c r="CV178" s="150"/>
      <c r="CW178" s="150"/>
      <c r="CX178" s="150"/>
      <c r="CY178" s="150"/>
    </row>
    <row r="179" ht="12.75" customHeight="1">
      <c r="A179" s="151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0"/>
      <c r="BS179" s="150"/>
      <c r="BT179" s="150"/>
      <c r="BU179" s="150"/>
      <c r="BV179" s="150"/>
      <c r="BW179" s="150"/>
      <c r="BX179" s="150"/>
      <c r="BY179" s="150"/>
      <c r="BZ179" s="150"/>
      <c r="CA179" s="150"/>
      <c r="CB179" s="150"/>
      <c r="CC179" s="150"/>
      <c r="CD179" s="150"/>
      <c r="CE179" s="150"/>
      <c r="CF179" s="150"/>
      <c r="CG179" s="150"/>
      <c r="CH179" s="150"/>
      <c r="CI179" s="150"/>
      <c r="CJ179" s="150"/>
      <c r="CK179" s="150"/>
      <c r="CL179" s="150"/>
      <c r="CM179" s="150"/>
      <c r="CN179" s="150"/>
      <c r="CO179" s="150"/>
      <c r="CP179" s="150"/>
      <c r="CQ179" s="150"/>
      <c r="CR179" s="150"/>
      <c r="CS179" s="150"/>
      <c r="CT179" s="150"/>
      <c r="CU179" s="150"/>
      <c r="CV179" s="150"/>
      <c r="CW179" s="150"/>
      <c r="CX179" s="150"/>
      <c r="CY179" s="150"/>
    </row>
    <row r="180" ht="12.75" customHeight="1">
      <c r="A180" s="151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  <c r="BS180" s="150"/>
      <c r="BT180" s="150"/>
      <c r="BU180" s="150"/>
      <c r="BV180" s="150"/>
      <c r="BW180" s="150"/>
      <c r="BX180" s="150"/>
      <c r="BY180" s="150"/>
      <c r="BZ180" s="150"/>
      <c r="CA180" s="150"/>
      <c r="CB180" s="150"/>
      <c r="CC180" s="150"/>
      <c r="CD180" s="150"/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150"/>
      <c r="CP180" s="150"/>
      <c r="CQ180" s="150"/>
      <c r="CR180" s="150"/>
      <c r="CS180" s="150"/>
      <c r="CT180" s="150"/>
      <c r="CU180" s="150"/>
      <c r="CV180" s="150"/>
      <c r="CW180" s="150"/>
      <c r="CX180" s="150"/>
      <c r="CY180" s="150"/>
    </row>
    <row r="181" ht="12.75" customHeight="1">
      <c r="A181" s="151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0"/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0"/>
      <c r="CU181" s="150"/>
      <c r="CV181" s="150"/>
      <c r="CW181" s="150"/>
      <c r="CX181" s="150"/>
      <c r="CY181" s="150"/>
    </row>
    <row r="182" ht="12.75" customHeight="1">
      <c r="A182" s="151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50"/>
      <c r="BW182" s="150"/>
      <c r="BX182" s="150"/>
      <c r="BY182" s="150"/>
      <c r="BZ182" s="150"/>
      <c r="CA182" s="150"/>
      <c r="CB182" s="150"/>
      <c r="CC182" s="150"/>
      <c r="CD182" s="150"/>
      <c r="CE182" s="150"/>
      <c r="CF182" s="150"/>
      <c r="CG182" s="150"/>
      <c r="CH182" s="150"/>
      <c r="CI182" s="150"/>
      <c r="CJ182" s="150"/>
      <c r="CK182" s="150"/>
      <c r="CL182" s="150"/>
      <c r="CM182" s="150"/>
      <c r="CN182" s="150"/>
      <c r="CO182" s="150"/>
      <c r="CP182" s="150"/>
      <c r="CQ182" s="150"/>
      <c r="CR182" s="150"/>
      <c r="CS182" s="150"/>
      <c r="CT182" s="150"/>
      <c r="CU182" s="150"/>
      <c r="CV182" s="150"/>
      <c r="CW182" s="150"/>
      <c r="CX182" s="150"/>
      <c r="CY182" s="150"/>
    </row>
    <row r="183" ht="12.75" customHeight="1">
      <c r="A183" s="151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</row>
    <row r="184" ht="12.75" customHeight="1">
      <c r="A184" s="151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</row>
    <row r="185" ht="12.75" customHeight="1">
      <c r="A185" s="151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</row>
    <row r="186" ht="12.75" customHeight="1">
      <c r="A186" s="151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</row>
    <row r="187" ht="12.75" customHeight="1">
      <c r="A187" s="151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</row>
    <row r="188" ht="12.75" customHeight="1">
      <c r="A188" s="151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</row>
    <row r="189" ht="12.75" customHeight="1">
      <c r="A189" s="151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  <c r="BS189" s="150"/>
      <c r="BT189" s="150"/>
      <c r="BU189" s="150"/>
      <c r="BV189" s="150"/>
      <c r="BW189" s="150"/>
      <c r="BX189" s="150"/>
      <c r="BY189" s="150"/>
      <c r="BZ189" s="150"/>
      <c r="CA189" s="150"/>
      <c r="CB189" s="150"/>
      <c r="CC189" s="150"/>
      <c r="CD189" s="150"/>
      <c r="CE189" s="150"/>
      <c r="CF189" s="150"/>
      <c r="CG189" s="150"/>
      <c r="CH189" s="150"/>
      <c r="CI189" s="150"/>
      <c r="CJ189" s="150"/>
      <c r="CK189" s="150"/>
      <c r="CL189" s="150"/>
      <c r="CM189" s="150"/>
      <c r="CN189" s="150"/>
      <c r="CO189" s="150"/>
      <c r="CP189" s="150"/>
      <c r="CQ189" s="150"/>
      <c r="CR189" s="150"/>
      <c r="CS189" s="150"/>
      <c r="CT189" s="150"/>
      <c r="CU189" s="150"/>
      <c r="CV189" s="150"/>
      <c r="CW189" s="150"/>
      <c r="CX189" s="150"/>
      <c r="CY189" s="150"/>
    </row>
    <row r="190" ht="12.75" customHeight="1">
      <c r="A190" s="151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  <c r="BM190" s="150"/>
      <c r="BN190" s="150"/>
      <c r="BO190" s="150"/>
      <c r="BP190" s="150"/>
      <c r="BQ190" s="150"/>
      <c r="BR190" s="150"/>
      <c r="BS190" s="150"/>
      <c r="BT190" s="150"/>
      <c r="BU190" s="150"/>
      <c r="BV190" s="150"/>
      <c r="BW190" s="150"/>
      <c r="BX190" s="150"/>
      <c r="BY190" s="150"/>
      <c r="BZ190" s="150"/>
      <c r="CA190" s="150"/>
      <c r="CB190" s="150"/>
      <c r="CC190" s="150"/>
      <c r="CD190" s="150"/>
      <c r="CE190" s="150"/>
      <c r="CF190" s="150"/>
      <c r="CG190" s="150"/>
      <c r="CH190" s="150"/>
      <c r="CI190" s="150"/>
      <c r="CJ190" s="150"/>
      <c r="CK190" s="150"/>
      <c r="CL190" s="150"/>
      <c r="CM190" s="150"/>
      <c r="CN190" s="150"/>
      <c r="CO190" s="150"/>
      <c r="CP190" s="150"/>
      <c r="CQ190" s="150"/>
      <c r="CR190" s="150"/>
      <c r="CS190" s="150"/>
      <c r="CT190" s="150"/>
      <c r="CU190" s="150"/>
      <c r="CV190" s="150"/>
      <c r="CW190" s="150"/>
      <c r="CX190" s="150"/>
      <c r="CY190" s="150"/>
    </row>
    <row r="191" ht="12.75" customHeight="1">
      <c r="A191" s="151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  <c r="BS191" s="150"/>
      <c r="BT191" s="150"/>
      <c r="BU191" s="150"/>
      <c r="BV191" s="150"/>
      <c r="BW191" s="150"/>
      <c r="BX191" s="150"/>
      <c r="BY191" s="150"/>
      <c r="BZ191" s="150"/>
      <c r="CA191" s="150"/>
      <c r="CB191" s="150"/>
      <c r="CC191" s="150"/>
      <c r="CD191" s="150"/>
      <c r="CE191" s="150"/>
      <c r="CF191" s="150"/>
      <c r="CG191" s="150"/>
      <c r="CH191" s="150"/>
      <c r="CI191" s="150"/>
      <c r="CJ191" s="150"/>
      <c r="CK191" s="150"/>
      <c r="CL191" s="150"/>
      <c r="CM191" s="150"/>
      <c r="CN191" s="150"/>
      <c r="CO191" s="150"/>
      <c r="CP191" s="150"/>
      <c r="CQ191" s="150"/>
      <c r="CR191" s="150"/>
      <c r="CS191" s="150"/>
      <c r="CT191" s="150"/>
      <c r="CU191" s="150"/>
      <c r="CV191" s="150"/>
      <c r="CW191" s="150"/>
      <c r="CX191" s="150"/>
      <c r="CY191" s="150"/>
    </row>
    <row r="192" ht="12.75" customHeight="1">
      <c r="A192" s="151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0"/>
      <c r="BN192" s="150"/>
      <c r="BO192" s="150"/>
      <c r="BP192" s="150"/>
      <c r="BQ192" s="150"/>
      <c r="BR192" s="150"/>
      <c r="BS192" s="150"/>
      <c r="BT192" s="150"/>
      <c r="BU192" s="150"/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0"/>
      <c r="CI192" s="150"/>
      <c r="CJ192" s="150"/>
      <c r="CK192" s="150"/>
      <c r="CL192" s="150"/>
      <c r="CM192" s="150"/>
      <c r="CN192" s="150"/>
      <c r="CO192" s="150"/>
      <c r="CP192" s="150"/>
      <c r="CQ192" s="150"/>
      <c r="CR192" s="150"/>
      <c r="CS192" s="150"/>
      <c r="CT192" s="150"/>
      <c r="CU192" s="150"/>
      <c r="CV192" s="150"/>
      <c r="CW192" s="150"/>
      <c r="CX192" s="150"/>
      <c r="CY192" s="150"/>
    </row>
    <row r="193" ht="12.75" customHeight="1">
      <c r="A193" s="151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</row>
    <row r="194" ht="12.75" customHeight="1">
      <c r="A194" s="151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0"/>
      <c r="CJ194" s="150"/>
      <c r="CK194" s="150"/>
      <c r="CL194" s="150"/>
      <c r="CM194" s="150"/>
      <c r="CN194" s="150"/>
      <c r="CO194" s="150"/>
      <c r="CP194" s="150"/>
      <c r="CQ194" s="150"/>
      <c r="CR194" s="150"/>
      <c r="CS194" s="150"/>
      <c r="CT194" s="150"/>
      <c r="CU194" s="150"/>
      <c r="CV194" s="150"/>
      <c r="CW194" s="150"/>
      <c r="CX194" s="150"/>
      <c r="CY194" s="150"/>
    </row>
    <row r="195" ht="12.75" customHeight="1">
      <c r="A195" s="151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0"/>
      <c r="CT195" s="150"/>
      <c r="CU195" s="150"/>
      <c r="CV195" s="150"/>
      <c r="CW195" s="150"/>
      <c r="CX195" s="150"/>
      <c r="CY195" s="150"/>
    </row>
    <row r="196" ht="12.75" customHeight="1">
      <c r="A196" s="151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  <c r="BS196" s="150"/>
      <c r="BT196" s="150"/>
      <c r="BU196" s="150"/>
      <c r="BV196" s="150"/>
      <c r="BW196" s="150"/>
      <c r="BX196" s="150"/>
      <c r="BY196" s="150"/>
      <c r="BZ196" s="150"/>
      <c r="CA196" s="150"/>
      <c r="CB196" s="150"/>
      <c r="CC196" s="150"/>
      <c r="CD196" s="150"/>
      <c r="CE196" s="150"/>
      <c r="CF196" s="150"/>
      <c r="CG196" s="150"/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150"/>
      <c r="CR196" s="150"/>
      <c r="CS196" s="150"/>
      <c r="CT196" s="150"/>
      <c r="CU196" s="150"/>
      <c r="CV196" s="150"/>
      <c r="CW196" s="150"/>
      <c r="CX196" s="150"/>
      <c r="CY196" s="150"/>
    </row>
    <row r="197" ht="12.75" customHeight="1">
      <c r="A197" s="151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  <c r="BS197" s="150"/>
      <c r="BT197" s="150"/>
      <c r="BU197" s="150"/>
      <c r="BV197" s="150"/>
      <c r="BW197" s="150"/>
      <c r="BX197" s="150"/>
      <c r="BY197" s="150"/>
      <c r="BZ197" s="150"/>
      <c r="CA197" s="150"/>
      <c r="CB197" s="150"/>
      <c r="CC197" s="150"/>
      <c r="CD197" s="150"/>
      <c r="CE197" s="150"/>
      <c r="CF197" s="150"/>
      <c r="CG197" s="150"/>
      <c r="CH197" s="150"/>
      <c r="CI197" s="150"/>
      <c r="CJ197" s="150"/>
      <c r="CK197" s="150"/>
      <c r="CL197" s="150"/>
      <c r="CM197" s="150"/>
      <c r="CN197" s="150"/>
      <c r="CO197" s="150"/>
      <c r="CP197" s="150"/>
      <c r="CQ197" s="150"/>
      <c r="CR197" s="150"/>
      <c r="CS197" s="150"/>
      <c r="CT197" s="150"/>
      <c r="CU197" s="150"/>
      <c r="CV197" s="150"/>
      <c r="CW197" s="150"/>
      <c r="CX197" s="150"/>
      <c r="CY197" s="150"/>
    </row>
    <row r="198" ht="12.75" customHeight="1">
      <c r="A198" s="151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150"/>
      <c r="BS198" s="150"/>
      <c r="BT198" s="150"/>
      <c r="BU198" s="150"/>
      <c r="BV198" s="150"/>
      <c r="BW198" s="150"/>
      <c r="BX198" s="150"/>
      <c r="BY198" s="150"/>
      <c r="BZ198" s="150"/>
      <c r="CA198" s="150"/>
      <c r="CB198" s="150"/>
      <c r="CC198" s="150"/>
      <c r="CD198" s="150"/>
      <c r="CE198" s="150"/>
      <c r="CF198" s="150"/>
      <c r="CG198" s="150"/>
      <c r="CH198" s="150"/>
      <c r="CI198" s="150"/>
      <c r="CJ198" s="150"/>
      <c r="CK198" s="150"/>
      <c r="CL198" s="150"/>
      <c r="CM198" s="150"/>
      <c r="CN198" s="150"/>
      <c r="CO198" s="150"/>
      <c r="CP198" s="150"/>
      <c r="CQ198" s="150"/>
      <c r="CR198" s="150"/>
      <c r="CS198" s="150"/>
      <c r="CT198" s="150"/>
      <c r="CU198" s="150"/>
      <c r="CV198" s="150"/>
      <c r="CW198" s="150"/>
      <c r="CX198" s="150"/>
      <c r="CY198" s="150"/>
    </row>
    <row r="199" ht="12.75" customHeight="1">
      <c r="A199" s="151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150"/>
      <c r="BV199" s="150"/>
      <c r="BW199" s="150"/>
      <c r="BX199" s="150"/>
      <c r="BY199" s="150"/>
      <c r="BZ199" s="150"/>
      <c r="CA199" s="150"/>
      <c r="CB199" s="150"/>
      <c r="CC199" s="150"/>
      <c r="CD199" s="150"/>
      <c r="CE199" s="150"/>
      <c r="CF199" s="150"/>
      <c r="CG199" s="150"/>
      <c r="CH199" s="150"/>
      <c r="CI199" s="150"/>
      <c r="CJ199" s="150"/>
      <c r="CK199" s="150"/>
      <c r="CL199" s="150"/>
      <c r="CM199" s="150"/>
      <c r="CN199" s="150"/>
      <c r="CO199" s="150"/>
      <c r="CP199" s="150"/>
      <c r="CQ199" s="150"/>
      <c r="CR199" s="150"/>
      <c r="CS199" s="150"/>
      <c r="CT199" s="150"/>
      <c r="CU199" s="150"/>
      <c r="CV199" s="150"/>
      <c r="CW199" s="150"/>
      <c r="CX199" s="150"/>
      <c r="CY199" s="150"/>
    </row>
    <row r="200" ht="12.75" customHeight="1">
      <c r="A200" s="151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0"/>
      <c r="CI200" s="150"/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0"/>
      <c r="CY200" s="150"/>
    </row>
    <row r="201" ht="12.75" customHeight="1">
      <c r="A201" s="151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0"/>
      <c r="CI201" s="150"/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0"/>
      <c r="CY201" s="150"/>
    </row>
    <row r="202" ht="12.75" customHeight="1">
      <c r="A202" s="151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0"/>
      <c r="BT202" s="150"/>
      <c r="BU202" s="150"/>
      <c r="BV202" s="150"/>
      <c r="BW202" s="150"/>
      <c r="BX202" s="150"/>
      <c r="BY202" s="150"/>
      <c r="BZ202" s="150"/>
      <c r="CA202" s="150"/>
      <c r="CB202" s="150"/>
      <c r="CC202" s="150"/>
      <c r="CD202" s="150"/>
      <c r="CE202" s="150"/>
      <c r="CF202" s="150"/>
      <c r="CG202" s="150"/>
      <c r="CH202" s="150"/>
      <c r="CI202" s="150"/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0"/>
      <c r="CU202" s="150"/>
      <c r="CV202" s="150"/>
      <c r="CW202" s="150"/>
      <c r="CX202" s="150"/>
      <c r="CY202" s="150"/>
    </row>
    <row r="203" ht="12.75" customHeight="1">
      <c r="A203" s="151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0"/>
      <c r="CI203" s="150"/>
      <c r="CJ203" s="150"/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0"/>
      <c r="CU203" s="150"/>
      <c r="CV203" s="150"/>
      <c r="CW203" s="150"/>
      <c r="CX203" s="150"/>
      <c r="CY203" s="150"/>
    </row>
    <row r="204" ht="12.75" customHeight="1">
      <c r="A204" s="151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  <c r="BS204" s="150"/>
      <c r="BT204" s="150"/>
      <c r="BU204" s="150"/>
      <c r="BV204" s="150"/>
      <c r="BW204" s="150"/>
      <c r="BX204" s="150"/>
      <c r="BY204" s="150"/>
      <c r="BZ204" s="150"/>
      <c r="CA204" s="150"/>
      <c r="CB204" s="150"/>
      <c r="CC204" s="150"/>
      <c r="CD204" s="150"/>
      <c r="CE204" s="150"/>
      <c r="CF204" s="150"/>
      <c r="CG204" s="150"/>
      <c r="CH204" s="150"/>
      <c r="CI204" s="150"/>
      <c r="CJ204" s="150"/>
      <c r="CK204" s="150"/>
      <c r="CL204" s="150"/>
      <c r="CM204" s="150"/>
      <c r="CN204" s="150"/>
      <c r="CO204" s="150"/>
      <c r="CP204" s="150"/>
      <c r="CQ204" s="150"/>
      <c r="CR204" s="150"/>
      <c r="CS204" s="150"/>
      <c r="CT204" s="150"/>
      <c r="CU204" s="150"/>
      <c r="CV204" s="150"/>
      <c r="CW204" s="150"/>
      <c r="CX204" s="150"/>
      <c r="CY204" s="150"/>
    </row>
    <row r="205" ht="12.75" customHeight="1">
      <c r="A205" s="151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150"/>
      <c r="BN205" s="150"/>
      <c r="BO205" s="150"/>
      <c r="BP205" s="150"/>
      <c r="BQ205" s="150"/>
      <c r="BR205" s="150"/>
      <c r="BS205" s="150"/>
      <c r="BT205" s="150"/>
      <c r="BU205" s="150"/>
      <c r="BV205" s="150"/>
      <c r="BW205" s="150"/>
      <c r="BX205" s="150"/>
      <c r="BY205" s="150"/>
      <c r="BZ205" s="150"/>
      <c r="CA205" s="150"/>
      <c r="CB205" s="150"/>
      <c r="CC205" s="150"/>
      <c r="CD205" s="150"/>
      <c r="CE205" s="150"/>
      <c r="CF205" s="150"/>
      <c r="CG205" s="150"/>
      <c r="CH205" s="150"/>
      <c r="CI205" s="150"/>
      <c r="CJ205" s="150"/>
      <c r="CK205" s="150"/>
      <c r="CL205" s="150"/>
      <c r="CM205" s="150"/>
      <c r="CN205" s="150"/>
      <c r="CO205" s="150"/>
      <c r="CP205" s="150"/>
      <c r="CQ205" s="150"/>
      <c r="CR205" s="150"/>
      <c r="CS205" s="150"/>
      <c r="CT205" s="150"/>
      <c r="CU205" s="150"/>
      <c r="CV205" s="150"/>
      <c r="CW205" s="150"/>
      <c r="CX205" s="150"/>
      <c r="CY205" s="150"/>
    </row>
    <row r="206" ht="12.75" customHeight="1">
      <c r="A206" s="151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/>
      <c r="BS206" s="150"/>
      <c r="BT206" s="150"/>
      <c r="BU206" s="150"/>
      <c r="BV206" s="150"/>
      <c r="BW206" s="150"/>
      <c r="BX206" s="150"/>
      <c r="BY206" s="150"/>
      <c r="BZ206" s="150"/>
      <c r="CA206" s="150"/>
      <c r="CB206" s="150"/>
      <c r="CC206" s="150"/>
      <c r="CD206" s="150"/>
      <c r="CE206" s="150"/>
      <c r="CF206" s="150"/>
      <c r="CG206" s="150"/>
      <c r="CH206" s="150"/>
      <c r="CI206" s="150"/>
      <c r="CJ206" s="150"/>
      <c r="CK206" s="150"/>
      <c r="CL206" s="150"/>
      <c r="CM206" s="150"/>
      <c r="CN206" s="150"/>
      <c r="CO206" s="150"/>
      <c r="CP206" s="150"/>
      <c r="CQ206" s="150"/>
      <c r="CR206" s="150"/>
      <c r="CS206" s="150"/>
      <c r="CT206" s="150"/>
      <c r="CU206" s="150"/>
      <c r="CV206" s="150"/>
      <c r="CW206" s="150"/>
      <c r="CX206" s="150"/>
      <c r="CY206" s="150"/>
    </row>
    <row r="207" ht="12.75" customHeight="1">
      <c r="A207" s="151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0"/>
      <c r="CI207" s="150"/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50"/>
      <c r="CX207" s="150"/>
      <c r="CY207" s="150"/>
    </row>
    <row r="208" ht="12.75" customHeight="1">
      <c r="A208" s="151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</row>
    <row r="209" ht="12.75" customHeight="1">
      <c r="A209" s="151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  <c r="CH209" s="150"/>
      <c r="CI209" s="150"/>
      <c r="CJ209" s="150"/>
      <c r="CK209" s="150"/>
      <c r="CL209" s="150"/>
      <c r="CM209" s="150"/>
      <c r="CN209" s="150"/>
      <c r="CO209" s="150"/>
      <c r="CP209" s="150"/>
      <c r="CQ209" s="150"/>
      <c r="CR209" s="150"/>
      <c r="CS209" s="150"/>
      <c r="CT209" s="150"/>
      <c r="CU209" s="150"/>
      <c r="CV209" s="150"/>
      <c r="CW209" s="150"/>
      <c r="CX209" s="150"/>
      <c r="CY209" s="150"/>
    </row>
    <row r="210" ht="12.75" customHeight="1">
      <c r="A210" s="151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150"/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  <c r="CH210" s="150"/>
      <c r="CI210" s="150"/>
      <c r="CJ210" s="150"/>
      <c r="CK210" s="150"/>
      <c r="CL210" s="150"/>
      <c r="CM210" s="150"/>
      <c r="CN210" s="150"/>
      <c r="CO210" s="150"/>
      <c r="CP210" s="150"/>
      <c r="CQ210" s="150"/>
      <c r="CR210" s="150"/>
      <c r="CS210" s="150"/>
      <c r="CT210" s="150"/>
      <c r="CU210" s="150"/>
      <c r="CV210" s="150"/>
      <c r="CW210" s="150"/>
      <c r="CX210" s="150"/>
      <c r="CY210" s="150"/>
    </row>
    <row r="211" ht="12.75" customHeight="1">
      <c r="A211" s="151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50"/>
      <c r="CH211" s="150"/>
      <c r="CI211" s="150"/>
      <c r="CJ211" s="150"/>
      <c r="CK211" s="150"/>
      <c r="CL211" s="150"/>
      <c r="CM211" s="150"/>
      <c r="CN211" s="150"/>
      <c r="CO211" s="150"/>
      <c r="CP211" s="150"/>
      <c r="CQ211" s="150"/>
      <c r="CR211" s="150"/>
      <c r="CS211" s="150"/>
      <c r="CT211" s="150"/>
      <c r="CU211" s="150"/>
      <c r="CV211" s="150"/>
      <c r="CW211" s="150"/>
      <c r="CX211" s="150"/>
      <c r="CY211" s="150"/>
    </row>
    <row r="212" ht="12.75" customHeight="1">
      <c r="A212" s="151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150"/>
      <c r="BX212" s="150"/>
      <c r="BY212" s="150"/>
      <c r="BZ212" s="150"/>
      <c r="CA212" s="150"/>
      <c r="CB212" s="150"/>
      <c r="CC212" s="150"/>
      <c r="CD212" s="150"/>
      <c r="CE212" s="150"/>
      <c r="CF212" s="150"/>
      <c r="CG212" s="150"/>
      <c r="CH212" s="150"/>
      <c r="CI212" s="150"/>
      <c r="CJ212" s="150"/>
      <c r="CK212" s="150"/>
      <c r="CL212" s="150"/>
      <c r="CM212" s="150"/>
      <c r="CN212" s="150"/>
      <c r="CO212" s="150"/>
      <c r="CP212" s="150"/>
      <c r="CQ212" s="150"/>
      <c r="CR212" s="150"/>
      <c r="CS212" s="150"/>
      <c r="CT212" s="150"/>
      <c r="CU212" s="150"/>
      <c r="CV212" s="150"/>
      <c r="CW212" s="150"/>
      <c r="CX212" s="150"/>
      <c r="CY212" s="150"/>
    </row>
    <row r="213" ht="12.75" customHeight="1">
      <c r="A213" s="151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50"/>
      <c r="BW213" s="150"/>
      <c r="BX213" s="150"/>
      <c r="BY213" s="150"/>
      <c r="BZ213" s="150"/>
      <c r="CA213" s="150"/>
      <c r="CB213" s="150"/>
      <c r="CC213" s="150"/>
      <c r="CD213" s="150"/>
      <c r="CE213" s="150"/>
      <c r="CF213" s="150"/>
      <c r="CG213" s="150"/>
      <c r="CH213" s="150"/>
      <c r="CI213" s="150"/>
      <c r="CJ213" s="150"/>
      <c r="CK213" s="150"/>
      <c r="CL213" s="150"/>
      <c r="CM213" s="150"/>
      <c r="CN213" s="150"/>
      <c r="CO213" s="150"/>
      <c r="CP213" s="150"/>
      <c r="CQ213" s="150"/>
      <c r="CR213" s="150"/>
      <c r="CS213" s="150"/>
      <c r="CT213" s="150"/>
      <c r="CU213" s="150"/>
      <c r="CV213" s="150"/>
      <c r="CW213" s="150"/>
      <c r="CX213" s="150"/>
      <c r="CY213" s="150"/>
    </row>
    <row r="214" ht="12.75" customHeight="1">
      <c r="A214" s="151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0"/>
      <c r="CI214" s="150"/>
      <c r="CJ214" s="150"/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</row>
    <row r="215" ht="12.75" customHeight="1">
      <c r="A215" s="151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0"/>
      <c r="CI215" s="150"/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0"/>
      <c r="CU215" s="150"/>
      <c r="CV215" s="150"/>
      <c r="CW215" s="150"/>
      <c r="CX215" s="150"/>
      <c r="CY215" s="150"/>
    </row>
    <row r="216" ht="12.75" customHeight="1">
      <c r="A216" s="151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0"/>
      <c r="CI216" s="150"/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0"/>
      <c r="CU216" s="150"/>
      <c r="CV216" s="150"/>
      <c r="CW216" s="150"/>
      <c r="CX216" s="150"/>
      <c r="CY216" s="150"/>
    </row>
    <row r="217" ht="12.75" customHeight="1">
      <c r="A217" s="151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</row>
    <row r="218" ht="12.75" customHeight="1">
      <c r="A218" s="151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  <c r="BS218" s="150"/>
      <c r="BT218" s="150"/>
      <c r="BU218" s="150"/>
      <c r="BV218" s="150"/>
      <c r="BW218" s="150"/>
      <c r="BX218" s="150"/>
      <c r="BY218" s="150"/>
      <c r="BZ218" s="150"/>
      <c r="CA218" s="150"/>
      <c r="CB218" s="150"/>
      <c r="CC218" s="150"/>
      <c r="CD218" s="150"/>
      <c r="CE218" s="150"/>
      <c r="CF218" s="150"/>
      <c r="CG218" s="150"/>
      <c r="CH218" s="150"/>
      <c r="CI218" s="150"/>
      <c r="CJ218" s="150"/>
      <c r="CK218" s="150"/>
      <c r="CL218" s="150"/>
      <c r="CM218" s="150"/>
      <c r="CN218" s="150"/>
      <c r="CO218" s="150"/>
      <c r="CP218" s="150"/>
      <c r="CQ218" s="150"/>
      <c r="CR218" s="150"/>
      <c r="CS218" s="150"/>
      <c r="CT218" s="150"/>
      <c r="CU218" s="150"/>
      <c r="CV218" s="150"/>
      <c r="CW218" s="150"/>
      <c r="CX218" s="150"/>
      <c r="CY218" s="150"/>
    </row>
    <row r="219" ht="12.75" customHeight="1">
      <c r="A219" s="151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0"/>
      <c r="CA219" s="150"/>
      <c r="CB219" s="150"/>
      <c r="CC219" s="150"/>
      <c r="CD219" s="150"/>
      <c r="CE219" s="150"/>
      <c r="CF219" s="150"/>
      <c r="CG219" s="150"/>
      <c r="CH219" s="150"/>
      <c r="CI219" s="150"/>
      <c r="CJ219" s="150"/>
      <c r="CK219" s="150"/>
      <c r="CL219" s="150"/>
      <c r="CM219" s="150"/>
      <c r="CN219" s="150"/>
      <c r="CO219" s="150"/>
      <c r="CP219" s="150"/>
      <c r="CQ219" s="150"/>
      <c r="CR219" s="150"/>
      <c r="CS219" s="150"/>
      <c r="CT219" s="150"/>
      <c r="CU219" s="150"/>
      <c r="CV219" s="150"/>
      <c r="CW219" s="150"/>
      <c r="CX219" s="150"/>
      <c r="CY219" s="150"/>
    </row>
    <row r="220" ht="12.75" customHeight="1">
      <c r="A220" s="151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</row>
    <row r="221" ht="12.75" customHeight="1">
      <c r="A221" s="151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0"/>
      <c r="CG221" s="150"/>
      <c r="CH221" s="150"/>
      <c r="CI221" s="150"/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0"/>
    </row>
    <row r="222" ht="12.75" customHeight="1">
      <c r="A222" s="151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0"/>
      <c r="CG222" s="150"/>
      <c r="CH222" s="150"/>
      <c r="CI222" s="150"/>
      <c r="CJ222" s="150"/>
      <c r="CK222" s="150"/>
      <c r="CL222" s="150"/>
      <c r="CM222" s="150"/>
      <c r="CN222" s="150"/>
      <c r="CO222" s="150"/>
      <c r="CP222" s="150"/>
      <c r="CQ222" s="150"/>
      <c r="CR222" s="150"/>
      <c r="CS222" s="150"/>
      <c r="CT222" s="150"/>
      <c r="CU222" s="150"/>
      <c r="CV222" s="150"/>
      <c r="CW222" s="150"/>
      <c r="CX222" s="150"/>
      <c r="CY222" s="150"/>
    </row>
    <row r="223" ht="12.75" customHeight="1">
      <c r="A223" s="151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50"/>
      <c r="BW223" s="150"/>
      <c r="BX223" s="150"/>
      <c r="BY223" s="150"/>
      <c r="BZ223" s="150"/>
      <c r="CA223" s="150"/>
      <c r="CB223" s="150"/>
      <c r="CC223" s="150"/>
      <c r="CD223" s="150"/>
      <c r="CE223" s="150"/>
      <c r="CF223" s="150"/>
      <c r="CG223" s="150"/>
      <c r="CH223" s="150"/>
      <c r="CI223" s="150"/>
      <c r="CJ223" s="150"/>
      <c r="CK223" s="150"/>
      <c r="CL223" s="150"/>
      <c r="CM223" s="150"/>
      <c r="CN223" s="150"/>
      <c r="CO223" s="150"/>
      <c r="CP223" s="150"/>
      <c r="CQ223" s="150"/>
      <c r="CR223" s="150"/>
      <c r="CS223" s="150"/>
      <c r="CT223" s="150"/>
      <c r="CU223" s="150"/>
      <c r="CV223" s="150"/>
      <c r="CW223" s="150"/>
      <c r="CX223" s="150"/>
      <c r="CY223" s="150"/>
    </row>
    <row r="224" ht="12.75" customHeight="1">
      <c r="A224" s="151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0"/>
      <c r="CJ224" s="150"/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</row>
    <row r="225" ht="12.75" customHeight="1">
      <c r="A225" s="151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  <c r="BS225" s="150"/>
      <c r="BT225" s="150"/>
      <c r="BU225" s="150"/>
      <c r="BV225" s="150"/>
      <c r="BW225" s="150"/>
      <c r="BX225" s="150"/>
      <c r="BY225" s="150"/>
      <c r="BZ225" s="150"/>
      <c r="CA225" s="150"/>
      <c r="CB225" s="150"/>
      <c r="CC225" s="150"/>
      <c r="CD225" s="150"/>
      <c r="CE225" s="150"/>
      <c r="CF225" s="150"/>
      <c r="CG225" s="150"/>
      <c r="CH225" s="150"/>
      <c r="CI225" s="150"/>
      <c r="CJ225" s="150"/>
      <c r="CK225" s="150"/>
      <c r="CL225" s="150"/>
      <c r="CM225" s="150"/>
      <c r="CN225" s="150"/>
      <c r="CO225" s="150"/>
      <c r="CP225" s="150"/>
      <c r="CQ225" s="150"/>
      <c r="CR225" s="150"/>
      <c r="CS225" s="150"/>
      <c r="CT225" s="150"/>
      <c r="CU225" s="150"/>
      <c r="CV225" s="150"/>
      <c r="CW225" s="150"/>
      <c r="CX225" s="150"/>
      <c r="CY225" s="150"/>
    </row>
    <row r="226" ht="12.75" customHeight="1">
      <c r="A226" s="151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  <c r="CA226" s="150"/>
      <c r="CB226" s="150"/>
      <c r="CC226" s="150"/>
      <c r="CD226" s="150"/>
      <c r="CE226" s="150"/>
      <c r="CF226" s="150"/>
      <c r="CG226" s="150"/>
      <c r="CH226" s="150"/>
      <c r="CI226" s="150"/>
      <c r="CJ226" s="150"/>
      <c r="CK226" s="150"/>
      <c r="CL226" s="150"/>
      <c r="CM226" s="150"/>
      <c r="CN226" s="150"/>
      <c r="CO226" s="150"/>
      <c r="CP226" s="150"/>
      <c r="CQ226" s="150"/>
      <c r="CR226" s="150"/>
      <c r="CS226" s="150"/>
      <c r="CT226" s="150"/>
      <c r="CU226" s="150"/>
      <c r="CV226" s="150"/>
      <c r="CW226" s="150"/>
      <c r="CX226" s="150"/>
      <c r="CY226" s="150"/>
    </row>
    <row r="227" ht="12.75" customHeight="1">
      <c r="A227" s="151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0"/>
      <c r="BN227" s="150"/>
      <c r="BO227" s="150"/>
      <c r="BP227" s="150"/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0"/>
      <c r="CJ227" s="150"/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</row>
    <row r="228" ht="12.75" customHeight="1">
      <c r="A228" s="151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  <c r="BS228" s="150"/>
      <c r="BT228" s="150"/>
      <c r="BU228" s="150"/>
      <c r="BV228" s="150"/>
      <c r="BW228" s="150"/>
      <c r="BX228" s="150"/>
      <c r="BY228" s="150"/>
      <c r="BZ228" s="150"/>
      <c r="CA228" s="150"/>
      <c r="CB228" s="150"/>
      <c r="CC228" s="150"/>
      <c r="CD228" s="150"/>
      <c r="CE228" s="150"/>
      <c r="CF228" s="150"/>
      <c r="CG228" s="150"/>
      <c r="CH228" s="150"/>
      <c r="CI228" s="150"/>
      <c r="CJ228" s="150"/>
      <c r="CK228" s="150"/>
      <c r="CL228" s="150"/>
      <c r="CM228" s="150"/>
      <c r="CN228" s="150"/>
      <c r="CO228" s="150"/>
      <c r="CP228" s="150"/>
      <c r="CQ228" s="150"/>
      <c r="CR228" s="150"/>
      <c r="CS228" s="150"/>
      <c r="CT228" s="150"/>
      <c r="CU228" s="150"/>
      <c r="CV228" s="150"/>
      <c r="CW228" s="150"/>
      <c r="CX228" s="150"/>
      <c r="CY228" s="150"/>
    </row>
    <row r="229" ht="12.75" customHeight="1">
      <c r="A229" s="151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</row>
    <row r="230" ht="12.75" customHeight="1">
      <c r="A230" s="151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</row>
    <row r="231" ht="12.75" customHeight="1">
      <c r="A231" s="151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</row>
    <row r="232" ht="12.75" customHeight="1">
      <c r="A232" s="151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</row>
    <row r="233" ht="12.75" customHeight="1">
      <c r="A233" s="151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</row>
    <row r="234" ht="12.75" customHeight="1">
      <c r="A234" s="151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</row>
    <row r="235" ht="12.75" customHeight="1">
      <c r="A235" s="151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  <c r="BS235" s="150"/>
      <c r="BT235" s="150"/>
      <c r="BU235" s="150"/>
      <c r="BV235" s="150"/>
      <c r="BW235" s="150"/>
      <c r="BX235" s="150"/>
      <c r="BY235" s="150"/>
      <c r="BZ235" s="150"/>
      <c r="CA235" s="150"/>
      <c r="CB235" s="150"/>
      <c r="CC235" s="150"/>
      <c r="CD235" s="150"/>
      <c r="CE235" s="150"/>
      <c r="CF235" s="150"/>
      <c r="CG235" s="150"/>
      <c r="CH235" s="150"/>
      <c r="CI235" s="150"/>
      <c r="CJ235" s="150"/>
      <c r="CK235" s="150"/>
      <c r="CL235" s="150"/>
      <c r="CM235" s="150"/>
      <c r="CN235" s="150"/>
      <c r="CO235" s="150"/>
      <c r="CP235" s="150"/>
      <c r="CQ235" s="150"/>
      <c r="CR235" s="150"/>
      <c r="CS235" s="150"/>
      <c r="CT235" s="150"/>
      <c r="CU235" s="150"/>
      <c r="CV235" s="150"/>
      <c r="CW235" s="150"/>
      <c r="CX235" s="150"/>
      <c r="CY235" s="150"/>
    </row>
    <row r="236" ht="12.75" customHeight="1">
      <c r="A236" s="151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L236" s="150"/>
      <c r="BM236" s="150"/>
      <c r="BN236" s="150"/>
      <c r="BO236" s="150"/>
      <c r="BP236" s="150"/>
      <c r="BQ236" s="150"/>
      <c r="BR236" s="150"/>
      <c r="BS236" s="150"/>
      <c r="BT236" s="150"/>
      <c r="BU236" s="150"/>
      <c r="BV236" s="150"/>
      <c r="BW236" s="150"/>
      <c r="BX236" s="150"/>
      <c r="BY236" s="150"/>
      <c r="BZ236" s="150"/>
      <c r="CA236" s="150"/>
      <c r="CB236" s="150"/>
      <c r="CC236" s="150"/>
      <c r="CD236" s="150"/>
      <c r="CE236" s="150"/>
      <c r="CF236" s="150"/>
      <c r="CG236" s="150"/>
      <c r="CH236" s="150"/>
      <c r="CI236" s="150"/>
      <c r="CJ236" s="150"/>
      <c r="CK236" s="150"/>
      <c r="CL236" s="150"/>
      <c r="CM236" s="150"/>
      <c r="CN236" s="150"/>
      <c r="CO236" s="150"/>
      <c r="CP236" s="150"/>
      <c r="CQ236" s="150"/>
      <c r="CR236" s="150"/>
      <c r="CS236" s="150"/>
      <c r="CT236" s="150"/>
      <c r="CU236" s="150"/>
      <c r="CV236" s="150"/>
      <c r="CW236" s="150"/>
      <c r="CX236" s="150"/>
      <c r="CY236" s="150"/>
    </row>
    <row r="237" ht="12.75" customHeight="1">
      <c r="A237" s="151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0"/>
      <c r="BT237" s="150"/>
      <c r="BU237" s="150"/>
      <c r="BV237" s="150"/>
      <c r="BW237" s="150"/>
      <c r="BX237" s="150"/>
      <c r="BY237" s="150"/>
      <c r="BZ237" s="150"/>
      <c r="CA237" s="150"/>
      <c r="CB237" s="150"/>
      <c r="CC237" s="150"/>
      <c r="CD237" s="150"/>
      <c r="CE237" s="150"/>
      <c r="CF237" s="150"/>
      <c r="CG237" s="150"/>
      <c r="CH237" s="150"/>
      <c r="CI237" s="150"/>
      <c r="CJ237" s="150"/>
      <c r="CK237" s="150"/>
      <c r="CL237" s="150"/>
      <c r="CM237" s="150"/>
      <c r="CN237" s="150"/>
      <c r="CO237" s="150"/>
      <c r="CP237" s="150"/>
      <c r="CQ237" s="150"/>
      <c r="CR237" s="150"/>
      <c r="CS237" s="150"/>
      <c r="CT237" s="150"/>
      <c r="CU237" s="150"/>
      <c r="CV237" s="150"/>
      <c r="CW237" s="150"/>
      <c r="CX237" s="150"/>
      <c r="CY237" s="150"/>
    </row>
    <row r="238" ht="12.75" customHeight="1">
      <c r="A238" s="151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  <c r="CA238" s="150"/>
      <c r="CB238" s="150"/>
      <c r="CC238" s="150"/>
      <c r="CD238" s="150"/>
      <c r="CE238" s="150"/>
      <c r="CF238" s="150"/>
      <c r="CG238" s="150"/>
      <c r="CH238" s="150"/>
      <c r="CI238" s="150"/>
      <c r="CJ238" s="150"/>
      <c r="CK238" s="150"/>
      <c r="CL238" s="150"/>
      <c r="CM238" s="150"/>
      <c r="CN238" s="150"/>
      <c r="CO238" s="150"/>
      <c r="CP238" s="150"/>
      <c r="CQ238" s="150"/>
      <c r="CR238" s="150"/>
      <c r="CS238" s="150"/>
      <c r="CT238" s="150"/>
      <c r="CU238" s="150"/>
      <c r="CV238" s="150"/>
      <c r="CW238" s="150"/>
      <c r="CX238" s="150"/>
      <c r="CY238" s="150"/>
    </row>
    <row r="239" ht="12.75" customHeight="1">
      <c r="A239" s="151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0"/>
      <c r="BT239" s="150"/>
      <c r="BU239" s="150"/>
      <c r="BV239" s="150"/>
      <c r="BW239" s="150"/>
      <c r="BX239" s="150"/>
      <c r="BY239" s="150"/>
      <c r="BZ239" s="150"/>
      <c r="CA239" s="150"/>
      <c r="CB239" s="150"/>
      <c r="CC239" s="150"/>
      <c r="CD239" s="150"/>
      <c r="CE239" s="150"/>
      <c r="CF239" s="150"/>
      <c r="CG239" s="150"/>
      <c r="CH239" s="150"/>
      <c r="CI239" s="150"/>
      <c r="CJ239" s="150"/>
      <c r="CK239" s="150"/>
      <c r="CL239" s="150"/>
      <c r="CM239" s="150"/>
      <c r="CN239" s="150"/>
      <c r="CO239" s="150"/>
      <c r="CP239" s="150"/>
      <c r="CQ239" s="150"/>
      <c r="CR239" s="150"/>
      <c r="CS239" s="150"/>
      <c r="CT239" s="150"/>
      <c r="CU239" s="150"/>
      <c r="CV239" s="150"/>
      <c r="CW239" s="150"/>
      <c r="CX239" s="150"/>
      <c r="CY239" s="150"/>
    </row>
    <row r="240" ht="12.75" customHeight="1">
      <c r="A240" s="151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0"/>
      <c r="BT240" s="150"/>
      <c r="BU240" s="150"/>
      <c r="BV240" s="150"/>
      <c r="BW240" s="150"/>
      <c r="BX240" s="150"/>
      <c r="BY240" s="150"/>
      <c r="BZ240" s="150"/>
      <c r="CA240" s="150"/>
      <c r="CB240" s="150"/>
      <c r="CC240" s="150"/>
      <c r="CD240" s="150"/>
      <c r="CE240" s="150"/>
      <c r="CF240" s="150"/>
      <c r="CG240" s="150"/>
      <c r="CH240" s="150"/>
      <c r="CI240" s="150"/>
      <c r="CJ240" s="150"/>
      <c r="CK240" s="150"/>
      <c r="CL240" s="150"/>
      <c r="CM240" s="150"/>
      <c r="CN240" s="150"/>
      <c r="CO240" s="150"/>
      <c r="CP240" s="150"/>
      <c r="CQ240" s="150"/>
      <c r="CR240" s="150"/>
      <c r="CS240" s="150"/>
      <c r="CT240" s="150"/>
      <c r="CU240" s="150"/>
      <c r="CV240" s="150"/>
      <c r="CW240" s="150"/>
      <c r="CX240" s="150"/>
      <c r="CY240" s="150"/>
    </row>
    <row r="241" ht="12.75" customHeight="1">
      <c r="A241" s="151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0"/>
      <c r="BT241" s="150"/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0"/>
      <c r="CI241" s="150"/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0"/>
      <c r="CU241" s="150"/>
      <c r="CV241" s="150"/>
      <c r="CW241" s="150"/>
      <c r="CX241" s="150"/>
      <c r="CY241" s="150"/>
    </row>
    <row r="242" ht="12.75" customHeight="1">
      <c r="A242" s="151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50"/>
      <c r="CE242" s="150"/>
      <c r="CF242" s="150"/>
      <c r="CG242" s="150"/>
      <c r="CH242" s="150"/>
      <c r="CI242" s="150"/>
      <c r="CJ242" s="150"/>
      <c r="CK242" s="150"/>
      <c r="CL242" s="150"/>
      <c r="CM242" s="150"/>
      <c r="CN242" s="150"/>
      <c r="CO242" s="150"/>
      <c r="CP242" s="150"/>
      <c r="CQ242" s="150"/>
      <c r="CR242" s="150"/>
      <c r="CS242" s="150"/>
      <c r="CT242" s="150"/>
      <c r="CU242" s="150"/>
      <c r="CV242" s="150"/>
      <c r="CW242" s="150"/>
      <c r="CX242" s="150"/>
      <c r="CY242" s="150"/>
    </row>
    <row r="243" ht="12.75" customHeight="1">
      <c r="A243" s="151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0"/>
      <c r="BZ243" s="150"/>
      <c r="CA243" s="150"/>
      <c r="CB243" s="150"/>
      <c r="CC243" s="150"/>
      <c r="CD243" s="150"/>
      <c r="CE243" s="150"/>
      <c r="CF243" s="150"/>
      <c r="CG243" s="150"/>
      <c r="CH243" s="150"/>
      <c r="CI243" s="150"/>
      <c r="CJ243" s="150"/>
      <c r="CK243" s="150"/>
      <c r="CL243" s="150"/>
      <c r="CM243" s="150"/>
      <c r="CN243" s="150"/>
      <c r="CO243" s="150"/>
      <c r="CP243" s="150"/>
      <c r="CQ243" s="150"/>
      <c r="CR243" s="150"/>
      <c r="CS243" s="150"/>
      <c r="CT243" s="150"/>
      <c r="CU243" s="150"/>
      <c r="CV243" s="150"/>
      <c r="CW243" s="150"/>
      <c r="CX243" s="150"/>
      <c r="CY243" s="150"/>
    </row>
    <row r="244" ht="12.75" customHeight="1">
      <c r="A244" s="151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50"/>
      <c r="BW244" s="150"/>
      <c r="BX244" s="150"/>
      <c r="BY244" s="150"/>
      <c r="BZ244" s="150"/>
      <c r="CA244" s="150"/>
      <c r="CB244" s="150"/>
      <c r="CC244" s="150"/>
      <c r="CD244" s="150"/>
      <c r="CE244" s="150"/>
      <c r="CF244" s="150"/>
      <c r="CG244" s="150"/>
      <c r="CH244" s="150"/>
      <c r="CI244" s="150"/>
      <c r="CJ244" s="150"/>
      <c r="CK244" s="150"/>
      <c r="CL244" s="150"/>
      <c r="CM244" s="150"/>
      <c r="CN244" s="150"/>
      <c r="CO244" s="150"/>
      <c r="CP244" s="150"/>
      <c r="CQ244" s="150"/>
      <c r="CR244" s="150"/>
      <c r="CS244" s="150"/>
      <c r="CT244" s="150"/>
      <c r="CU244" s="150"/>
      <c r="CV244" s="150"/>
      <c r="CW244" s="150"/>
      <c r="CX244" s="150"/>
      <c r="CY244" s="150"/>
    </row>
    <row r="245" ht="12.75" customHeight="1">
      <c r="A245" s="151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L245" s="150"/>
      <c r="BM245" s="150"/>
      <c r="BN245" s="150"/>
      <c r="BO245" s="150"/>
      <c r="BP245" s="150"/>
      <c r="BQ245" s="150"/>
      <c r="BR245" s="150"/>
      <c r="BS245" s="150"/>
      <c r="BT245" s="150"/>
      <c r="BU245" s="150"/>
      <c r="BV245" s="150"/>
      <c r="BW245" s="150"/>
      <c r="BX245" s="150"/>
      <c r="BY245" s="150"/>
      <c r="BZ245" s="150"/>
      <c r="CA245" s="150"/>
      <c r="CB245" s="150"/>
      <c r="CC245" s="150"/>
      <c r="CD245" s="150"/>
      <c r="CE245" s="150"/>
      <c r="CF245" s="150"/>
      <c r="CG245" s="150"/>
      <c r="CH245" s="150"/>
      <c r="CI245" s="150"/>
      <c r="CJ245" s="150"/>
      <c r="CK245" s="150"/>
      <c r="CL245" s="150"/>
      <c r="CM245" s="150"/>
      <c r="CN245" s="150"/>
      <c r="CO245" s="150"/>
      <c r="CP245" s="150"/>
      <c r="CQ245" s="150"/>
      <c r="CR245" s="150"/>
      <c r="CS245" s="150"/>
      <c r="CT245" s="150"/>
      <c r="CU245" s="150"/>
      <c r="CV245" s="150"/>
      <c r="CW245" s="150"/>
      <c r="CX245" s="150"/>
      <c r="CY245" s="150"/>
    </row>
    <row r="246" ht="12.75" customHeight="1">
      <c r="A246" s="151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  <c r="BS246" s="150"/>
      <c r="BT246" s="150"/>
      <c r="BU246" s="150"/>
      <c r="BV246" s="150"/>
      <c r="BW246" s="150"/>
      <c r="BX246" s="150"/>
      <c r="BY246" s="150"/>
      <c r="BZ246" s="150"/>
      <c r="CA246" s="150"/>
      <c r="CB246" s="150"/>
      <c r="CC246" s="150"/>
      <c r="CD246" s="150"/>
      <c r="CE246" s="150"/>
      <c r="CF246" s="150"/>
      <c r="CG246" s="150"/>
      <c r="CH246" s="150"/>
      <c r="CI246" s="150"/>
      <c r="CJ246" s="150"/>
      <c r="CK246" s="150"/>
      <c r="CL246" s="150"/>
      <c r="CM246" s="150"/>
      <c r="CN246" s="150"/>
      <c r="CO246" s="150"/>
      <c r="CP246" s="150"/>
      <c r="CQ246" s="150"/>
      <c r="CR246" s="150"/>
      <c r="CS246" s="150"/>
      <c r="CT246" s="150"/>
      <c r="CU246" s="150"/>
      <c r="CV246" s="150"/>
      <c r="CW246" s="150"/>
      <c r="CX246" s="150"/>
      <c r="CY246" s="150"/>
    </row>
    <row r="247" ht="12.75" customHeight="1">
      <c r="A247" s="151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0"/>
      <c r="BR247" s="150"/>
      <c r="BS247" s="150"/>
      <c r="BT247" s="150"/>
      <c r="BU247" s="150"/>
      <c r="BV247" s="150"/>
      <c r="BW247" s="150"/>
      <c r="BX247" s="150"/>
      <c r="BY247" s="150"/>
      <c r="BZ247" s="150"/>
      <c r="CA247" s="150"/>
      <c r="CB247" s="150"/>
      <c r="CC247" s="150"/>
      <c r="CD247" s="150"/>
      <c r="CE247" s="150"/>
      <c r="CF247" s="150"/>
      <c r="CG247" s="150"/>
      <c r="CH247" s="150"/>
      <c r="CI247" s="150"/>
      <c r="CJ247" s="150"/>
      <c r="CK247" s="150"/>
      <c r="CL247" s="150"/>
      <c r="CM247" s="150"/>
      <c r="CN247" s="150"/>
      <c r="CO247" s="150"/>
      <c r="CP247" s="150"/>
      <c r="CQ247" s="150"/>
      <c r="CR247" s="150"/>
      <c r="CS247" s="150"/>
      <c r="CT247" s="150"/>
      <c r="CU247" s="150"/>
      <c r="CV247" s="150"/>
      <c r="CW247" s="150"/>
      <c r="CX247" s="150"/>
      <c r="CY247" s="150"/>
    </row>
    <row r="248" ht="12.75" customHeight="1">
      <c r="A248" s="151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0"/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0"/>
      <c r="CU248" s="150"/>
      <c r="CV248" s="150"/>
      <c r="CW248" s="150"/>
      <c r="CX248" s="150"/>
      <c r="CY248" s="150"/>
    </row>
    <row r="249" ht="12.75" customHeight="1">
      <c r="A249" s="151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L249" s="150"/>
      <c r="BM249" s="150"/>
      <c r="BN249" s="150"/>
      <c r="BO249" s="150"/>
      <c r="BP249" s="150"/>
      <c r="BQ249" s="150"/>
      <c r="BR249" s="150"/>
      <c r="BS249" s="150"/>
      <c r="BT249" s="150"/>
      <c r="BU249" s="150"/>
      <c r="BV249" s="150"/>
      <c r="BW249" s="150"/>
      <c r="BX249" s="150"/>
      <c r="BY249" s="150"/>
      <c r="BZ249" s="150"/>
      <c r="CA249" s="150"/>
      <c r="CB249" s="150"/>
      <c r="CC249" s="150"/>
      <c r="CD249" s="150"/>
      <c r="CE249" s="150"/>
      <c r="CF249" s="150"/>
      <c r="CG249" s="150"/>
      <c r="CH249" s="150"/>
      <c r="CI249" s="150"/>
      <c r="CJ249" s="150"/>
      <c r="CK249" s="150"/>
      <c r="CL249" s="150"/>
      <c r="CM249" s="150"/>
      <c r="CN249" s="150"/>
      <c r="CO249" s="150"/>
      <c r="CP249" s="150"/>
      <c r="CQ249" s="150"/>
      <c r="CR249" s="150"/>
      <c r="CS249" s="150"/>
      <c r="CT249" s="150"/>
      <c r="CU249" s="150"/>
      <c r="CV249" s="150"/>
      <c r="CW249" s="150"/>
      <c r="CX249" s="150"/>
      <c r="CY249" s="150"/>
    </row>
    <row r="250" ht="12.75" customHeight="1">
      <c r="A250" s="151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0"/>
      <c r="BM250" s="150"/>
      <c r="BN250" s="150"/>
      <c r="BO250" s="150"/>
      <c r="BP250" s="150"/>
      <c r="BQ250" s="150"/>
      <c r="BR250" s="150"/>
      <c r="BS250" s="150"/>
      <c r="BT250" s="150"/>
      <c r="BU250" s="150"/>
      <c r="BV250" s="150"/>
      <c r="BW250" s="150"/>
      <c r="BX250" s="150"/>
      <c r="BY250" s="150"/>
      <c r="BZ250" s="150"/>
      <c r="CA250" s="150"/>
      <c r="CB250" s="150"/>
      <c r="CC250" s="150"/>
      <c r="CD250" s="150"/>
      <c r="CE250" s="150"/>
      <c r="CF250" s="150"/>
      <c r="CG250" s="150"/>
      <c r="CH250" s="150"/>
      <c r="CI250" s="150"/>
      <c r="CJ250" s="150"/>
      <c r="CK250" s="150"/>
      <c r="CL250" s="150"/>
      <c r="CM250" s="150"/>
      <c r="CN250" s="150"/>
      <c r="CO250" s="150"/>
      <c r="CP250" s="150"/>
      <c r="CQ250" s="150"/>
      <c r="CR250" s="150"/>
      <c r="CS250" s="150"/>
      <c r="CT250" s="150"/>
      <c r="CU250" s="150"/>
      <c r="CV250" s="150"/>
      <c r="CW250" s="150"/>
      <c r="CX250" s="150"/>
      <c r="CY250" s="150"/>
    </row>
    <row r="251" ht="12.75" customHeight="1">
      <c r="A251" s="151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0"/>
      <c r="BM251" s="150"/>
      <c r="BN251" s="150"/>
      <c r="BO251" s="150"/>
      <c r="BP251" s="150"/>
      <c r="BQ251" s="150"/>
      <c r="BR251" s="150"/>
      <c r="BS251" s="150"/>
      <c r="BT251" s="150"/>
      <c r="BU251" s="150"/>
      <c r="BV251" s="150"/>
      <c r="BW251" s="150"/>
      <c r="BX251" s="150"/>
      <c r="BY251" s="150"/>
      <c r="BZ251" s="150"/>
      <c r="CA251" s="150"/>
      <c r="CB251" s="150"/>
      <c r="CC251" s="150"/>
      <c r="CD251" s="150"/>
      <c r="CE251" s="150"/>
      <c r="CF251" s="150"/>
      <c r="CG251" s="150"/>
      <c r="CH251" s="150"/>
      <c r="CI251" s="150"/>
      <c r="CJ251" s="150"/>
      <c r="CK251" s="150"/>
      <c r="CL251" s="150"/>
      <c r="CM251" s="150"/>
      <c r="CN251" s="150"/>
      <c r="CO251" s="150"/>
      <c r="CP251" s="150"/>
      <c r="CQ251" s="150"/>
      <c r="CR251" s="150"/>
      <c r="CS251" s="150"/>
      <c r="CT251" s="150"/>
      <c r="CU251" s="150"/>
      <c r="CV251" s="150"/>
      <c r="CW251" s="150"/>
      <c r="CX251" s="150"/>
      <c r="CY251" s="150"/>
    </row>
    <row r="252" ht="12.75" customHeight="1">
      <c r="A252" s="151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50"/>
      <c r="BQ252" s="150"/>
      <c r="BR252" s="150"/>
      <c r="BS252" s="150"/>
      <c r="BT252" s="150"/>
      <c r="BU252" s="150"/>
      <c r="BV252" s="150"/>
      <c r="BW252" s="150"/>
      <c r="BX252" s="150"/>
      <c r="BY252" s="150"/>
      <c r="BZ252" s="150"/>
      <c r="CA252" s="150"/>
      <c r="CB252" s="150"/>
      <c r="CC252" s="150"/>
      <c r="CD252" s="150"/>
      <c r="CE252" s="150"/>
      <c r="CF252" s="150"/>
      <c r="CG252" s="150"/>
      <c r="CH252" s="150"/>
      <c r="CI252" s="150"/>
      <c r="CJ252" s="150"/>
      <c r="CK252" s="150"/>
      <c r="CL252" s="150"/>
      <c r="CM252" s="150"/>
      <c r="CN252" s="150"/>
      <c r="CO252" s="150"/>
      <c r="CP252" s="150"/>
      <c r="CQ252" s="150"/>
      <c r="CR252" s="150"/>
      <c r="CS252" s="150"/>
      <c r="CT252" s="150"/>
      <c r="CU252" s="150"/>
      <c r="CV252" s="150"/>
      <c r="CW252" s="150"/>
      <c r="CX252" s="150"/>
      <c r="CY252" s="150"/>
    </row>
    <row r="253" ht="12.75" customHeight="1">
      <c r="A253" s="151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  <c r="CA253" s="150"/>
      <c r="CB253" s="150"/>
      <c r="CC253" s="150"/>
      <c r="CD253" s="150"/>
      <c r="CE253" s="150"/>
      <c r="CF253" s="150"/>
      <c r="CG253" s="150"/>
      <c r="CH253" s="150"/>
      <c r="CI253" s="150"/>
      <c r="CJ253" s="150"/>
      <c r="CK253" s="150"/>
      <c r="CL253" s="150"/>
      <c r="CM253" s="150"/>
      <c r="CN253" s="150"/>
      <c r="CO253" s="150"/>
      <c r="CP253" s="150"/>
      <c r="CQ253" s="150"/>
      <c r="CR253" s="150"/>
      <c r="CS253" s="150"/>
      <c r="CT253" s="150"/>
      <c r="CU253" s="150"/>
      <c r="CV253" s="150"/>
      <c r="CW253" s="150"/>
      <c r="CX253" s="150"/>
      <c r="CY253" s="150"/>
    </row>
    <row r="254" ht="12.75" customHeight="1">
      <c r="A254" s="151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0"/>
      <c r="BR254" s="150"/>
      <c r="BS254" s="150"/>
      <c r="BT254" s="150"/>
      <c r="BU254" s="150"/>
      <c r="BV254" s="150"/>
      <c r="BW254" s="150"/>
      <c r="BX254" s="150"/>
      <c r="BY254" s="150"/>
      <c r="BZ254" s="150"/>
      <c r="CA254" s="150"/>
      <c r="CB254" s="150"/>
      <c r="CC254" s="150"/>
      <c r="CD254" s="150"/>
      <c r="CE254" s="150"/>
      <c r="CF254" s="150"/>
      <c r="CG254" s="150"/>
      <c r="CH254" s="150"/>
      <c r="CI254" s="150"/>
      <c r="CJ254" s="150"/>
      <c r="CK254" s="150"/>
      <c r="CL254" s="150"/>
      <c r="CM254" s="150"/>
      <c r="CN254" s="150"/>
      <c r="CO254" s="150"/>
      <c r="CP254" s="150"/>
      <c r="CQ254" s="150"/>
      <c r="CR254" s="150"/>
      <c r="CS254" s="150"/>
      <c r="CT254" s="150"/>
      <c r="CU254" s="150"/>
      <c r="CV254" s="150"/>
      <c r="CW254" s="150"/>
      <c r="CX254" s="150"/>
      <c r="CY254" s="150"/>
    </row>
    <row r="255" ht="12.75" customHeight="1">
      <c r="A255" s="151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0"/>
      <c r="BR255" s="150"/>
      <c r="BS255" s="150"/>
      <c r="BT255" s="150"/>
      <c r="BU255" s="150"/>
      <c r="BV255" s="150"/>
      <c r="BW255" s="150"/>
      <c r="BX255" s="150"/>
      <c r="BY255" s="150"/>
      <c r="BZ255" s="150"/>
      <c r="CA255" s="150"/>
      <c r="CB255" s="150"/>
      <c r="CC255" s="150"/>
      <c r="CD255" s="150"/>
      <c r="CE255" s="150"/>
      <c r="CF255" s="150"/>
      <c r="CG255" s="150"/>
      <c r="CH255" s="150"/>
      <c r="CI255" s="150"/>
      <c r="CJ255" s="150"/>
      <c r="CK255" s="150"/>
      <c r="CL255" s="150"/>
      <c r="CM255" s="150"/>
      <c r="CN255" s="150"/>
      <c r="CO255" s="150"/>
      <c r="CP255" s="150"/>
      <c r="CQ255" s="150"/>
      <c r="CR255" s="150"/>
      <c r="CS255" s="150"/>
      <c r="CT255" s="150"/>
      <c r="CU255" s="150"/>
      <c r="CV255" s="150"/>
      <c r="CW255" s="150"/>
      <c r="CX255" s="150"/>
      <c r="CY255" s="150"/>
    </row>
    <row r="256" ht="12.75" customHeight="1">
      <c r="A256" s="151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  <c r="BM256" s="150"/>
      <c r="BN256" s="150"/>
      <c r="BO256" s="150"/>
      <c r="BP256" s="150"/>
      <c r="BQ256" s="150"/>
      <c r="BR256" s="150"/>
      <c r="BS256" s="150"/>
      <c r="BT256" s="150"/>
      <c r="BU256" s="150"/>
      <c r="BV256" s="150"/>
      <c r="BW256" s="150"/>
      <c r="BX256" s="150"/>
      <c r="BY256" s="150"/>
      <c r="BZ256" s="150"/>
      <c r="CA256" s="150"/>
      <c r="CB256" s="150"/>
      <c r="CC256" s="150"/>
      <c r="CD256" s="150"/>
      <c r="CE256" s="150"/>
      <c r="CF256" s="150"/>
      <c r="CG256" s="150"/>
      <c r="CH256" s="150"/>
      <c r="CI256" s="150"/>
      <c r="CJ256" s="150"/>
      <c r="CK256" s="150"/>
      <c r="CL256" s="150"/>
      <c r="CM256" s="150"/>
      <c r="CN256" s="150"/>
      <c r="CO256" s="150"/>
      <c r="CP256" s="150"/>
      <c r="CQ256" s="150"/>
      <c r="CR256" s="150"/>
      <c r="CS256" s="150"/>
      <c r="CT256" s="150"/>
      <c r="CU256" s="150"/>
      <c r="CV256" s="150"/>
      <c r="CW256" s="150"/>
      <c r="CX256" s="150"/>
      <c r="CY256" s="150"/>
    </row>
    <row r="257" ht="12.75" customHeight="1">
      <c r="A257" s="151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L257" s="150"/>
      <c r="BM257" s="150"/>
      <c r="BN257" s="150"/>
      <c r="BO257" s="150"/>
      <c r="BP257" s="150"/>
      <c r="BQ257" s="150"/>
      <c r="BR257" s="150"/>
      <c r="BS257" s="150"/>
      <c r="BT257" s="150"/>
      <c r="BU257" s="150"/>
      <c r="BV257" s="150"/>
      <c r="BW257" s="150"/>
      <c r="BX257" s="150"/>
      <c r="BY257" s="150"/>
      <c r="BZ257" s="150"/>
      <c r="CA257" s="150"/>
      <c r="CB257" s="150"/>
      <c r="CC257" s="150"/>
      <c r="CD257" s="150"/>
      <c r="CE257" s="150"/>
      <c r="CF257" s="150"/>
      <c r="CG257" s="150"/>
      <c r="CH257" s="150"/>
      <c r="CI257" s="150"/>
      <c r="CJ257" s="150"/>
      <c r="CK257" s="150"/>
      <c r="CL257" s="150"/>
      <c r="CM257" s="150"/>
      <c r="CN257" s="150"/>
      <c r="CO257" s="150"/>
      <c r="CP257" s="150"/>
      <c r="CQ257" s="150"/>
      <c r="CR257" s="150"/>
      <c r="CS257" s="150"/>
      <c r="CT257" s="150"/>
      <c r="CU257" s="150"/>
      <c r="CV257" s="150"/>
      <c r="CW257" s="150"/>
      <c r="CX257" s="150"/>
      <c r="CY257" s="150"/>
    </row>
    <row r="258" ht="12.75" customHeight="1">
      <c r="A258" s="151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  <c r="BS258" s="150"/>
      <c r="BT258" s="150"/>
      <c r="BU258" s="150"/>
      <c r="BV258" s="150"/>
      <c r="BW258" s="150"/>
      <c r="BX258" s="150"/>
      <c r="BY258" s="150"/>
      <c r="BZ258" s="150"/>
      <c r="CA258" s="150"/>
      <c r="CB258" s="150"/>
      <c r="CC258" s="150"/>
      <c r="CD258" s="150"/>
      <c r="CE258" s="150"/>
      <c r="CF258" s="150"/>
      <c r="CG258" s="150"/>
      <c r="CH258" s="150"/>
      <c r="CI258" s="150"/>
      <c r="CJ258" s="150"/>
      <c r="CK258" s="150"/>
      <c r="CL258" s="150"/>
      <c r="CM258" s="150"/>
      <c r="CN258" s="150"/>
      <c r="CO258" s="150"/>
      <c r="CP258" s="150"/>
      <c r="CQ258" s="150"/>
      <c r="CR258" s="150"/>
      <c r="CS258" s="150"/>
      <c r="CT258" s="150"/>
      <c r="CU258" s="150"/>
      <c r="CV258" s="150"/>
      <c r="CW258" s="150"/>
      <c r="CX258" s="150"/>
      <c r="CY258" s="150"/>
    </row>
    <row r="259" ht="12.75" customHeight="1">
      <c r="A259" s="151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50"/>
      <c r="BM259" s="150"/>
      <c r="BN259" s="150"/>
      <c r="BO259" s="150"/>
      <c r="BP259" s="150"/>
      <c r="BQ259" s="150"/>
      <c r="BR259" s="150"/>
      <c r="BS259" s="150"/>
      <c r="BT259" s="150"/>
      <c r="BU259" s="150"/>
      <c r="BV259" s="150"/>
      <c r="BW259" s="150"/>
      <c r="BX259" s="150"/>
      <c r="BY259" s="150"/>
      <c r="BZ259" s="150"/>
      <c r="CA259" s="150"/>
      <c r="CB259" s="150"/>
      <c r="CC259" s="150"/>
      <c r="CD259" s="150"/>
      <c r="CE259" s="150"/>
      <c r="CF259" s="150"/>
      <c r="CG259" s="150"/>
      <c r="CH259" s="150"/>
      <c r="CI259" s="150"/>
      <c r="CJ259" s="150"/>
      <c r="CK259" s="150"/>
      <c r="CL259" s="150"/>
      <c r="CM259" s="150"/>
      <c r="CN259" s="150"/>
      <c r="CO259" s="150"/>
      <c r="CP259" s="150"/>
      <c r="CQ259" s="150"/>
      <c r="CR259" s="150"/>
      <c r="CS259" s="150"/>
      <c r="CT259" s="150"/>
      <c r="CU259" s="150"/>
      <c r="CV259" s="150"/>
      <c r="CW259" s="150"/>
      <c r="CX259" s="150"/>
      <c r="CY259" s="150"/>
    </row>
    <row r="260" ht="12.75" customHeight="1">
      <c r="A260" s="151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0"/>
      <c r="BR260" s="150"/>
      <c r="BS260" s="150"/>
      <c r="BT260" s="150"/>
      <c r="BU260" s="150"/>
      <c r="BV260" s="150"/>
      <c r="BW260" s="150"/>
      <c r="BX260" s="150"/>
      <c r="BY260" s="150"/>
      <c r="BZ260" s="150"/>
      <c r="CA260" s="150"/>
      <c r="CB260" s="150"/>
      <c r="CC260" s="150"/>
      <c r="CD260" s="150"/>
      <c r="CE260" s="150"/>
      <c r="CF260" s="150"/>
      <c r="CG260" s="150"/>
      <c r="CH260" s="150"/>
      <c r="CI260" s="150"/>
      <c r="CJ260" s="150"/>
      <c r="CK260" s="150"/>
      <c r="CL260" s="150"/>
      <c r="CM260" s="150"/>
      <c r="CN260" s="150"/>
      <c r="CO260" s="150"/>
      <c r="CP260" s="150"/>
      <c r="CQ260" s="150"/>
      <c r="CR260" s="150"/>
      <c r="CS260" s="150"/>
      <c r="CT260" s="150"/>
      <c r="CU260" s="150"/>
      <c r="CV260" s="150"/>
      <c r="CW260" s="150"/>
      <c r="CX260" s="150"/>
      <c r="CY260" s="150"/>
    </row>
    <row r="261" ht="12.75" customHeight="1">
      <c r="A261" s="151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  <c r="BS261" s="150"/>
      <c r="BT261" s="150"/>
      <c r="BU261" s="150"/>
      <c r="BV261" s="150"/>
      <c r="BW261" s="150"/>
      <c r="BX261" s="150"/>
      <c r="BY261" s="150"/>
      <c r="BZ261" s="150"/>
      <c r="CA261" s="150"/>
      <c r="CB261" s="150"/>
      <c r="CC261" s="150"/>
      <c r="CD261" s="150"/>
      <c r="CE261" s="150"/>
      <c r="CF261" s="150"/>
      <c r="CG261" s="150"/>
      <c r="CH261" s="150"/>
      <c r="CI261" s="150"/>
      <c r="CJ261" s="150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0"/>
      <c r="CU261" s="150"/>
      <c r="CV261" s="150"/>
      <c r="CW261" s="150"/>
      <c r="CX261" s="150"/>
      <c r="CY261" s="150"/>
    </row>
    <row r="262" ht="12.75" customHeight="1">
      <c r="A262" s="151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L262" s="150"/>
      <c r="BM262" s="150"/>
      <c r="BN262" s="150"/>
      <c r="BO262" s="150"/>
      <c r="BP262" s="150"/>
      <c r="BQ262" s="150"/>
      <c r="BR262" s="150"/>
      <c r="BS262" s="150"/>
      <c r="BT262" s="150"/>
      <c r="BU262" s="150"/>
      <c r="BV262" s="150"/>
      <c r="BW262" s="150"/>
      <c r="BX262" s="150"/>
      <c r="BY262" s="150"/>
      <c r="BZ262" s="150"/>
      <c r="CA262" s="150"/>
      <c r="CB262" s="150"/>
      <c r="CC262" s="150"/>
      <c r="CD262" s="150"/>
      <c r="CE262" s="150"/>
      <c r="CF262" s="150"/>
      <c r="CG262" s="150"/>
      <c r="CH262" s="150"/>
      <c r="CI262" s="150"/>
      <c r="CJ262" s="150"/>
      <c r="CK262" s="150"/>
      <c r="CL262" s="150"/>
      <c r="CM262" s="150"/>
      <c r="CN262" s="150"/>
      <c r="CO262" s="150"/>
      <c r="CP262" s="150"/>
      <c r="CQ262" s="150"/>
      <c r="CR262" s="150"/>
      <c r="CS262" s="150"/>
      <c r="CT262" s="150"/>
      <c r="CU262" s="150"/>
      <c r="CV262" s="150"/>
      <c r="CW262" s="150"/>
      <c r="CX262" s="150"/>
      <c r="CY262" s="150"/>
    </row>
    <row r="263" ht="12.75" customHeight="1">
      <c r="A263" s="151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L263" s="150"/>
      <c r="BM263" s="150"/>
      <c r="BN263" s="150"/>
      <c r="BO263" s="150"/>
      <c r="BP263" s="150"/>
      <c r="BQ263" s="150"/>
      <c r="BR263" s="150"/>
      <c r="BS263" s="150"/>
      <c r="BT263" s="150"/>
      <c r="BU263" s="150"/>
      <c r="BV263" s="150"/>
      <c r="BW263" s="150"/>
      <c r="BX263" s="150"/>
      <c r="BY263" s="150"/>
      <c r="BZ263" s="150"/>
      <c r="CA263" s="150"/>
      <c r="CB263" s="150"/>
      <c r="CC263" s="150"/>
      <c r="CD263" s="150"/>
      <c r="CE263" s="150"/>
      <c r="CF263" s="150"/>
      <c r="CG263" s="150"/>
      <c r="CH263" s="150"/>
      <c r="CI263" s="150"/>
      <c r="CJ263" s="150"/>
      <c r="CK263" s="150"/>
      <c r="CL263" s="150"/>
      <c r="CM263" s="150"/>
      <c r="CN263" s="150"/>
      <c r="CO263" s="150"/>
      <c r="CP263" s="150"/>
      <c r="CQ263" s="150"/>
      <c r="CR263" s="150"/>
      <c r="CS263" s="150"/>
      <c r="CT263" s="150"/>
      <c r="CU263" s="150"/>
      <c r="CV263" s="150"/>
      <c r="CW263" s="150"/>
      <c r="CX263" s="150"/>
      <c r="CY263" s="150"/>
    </row>
    <row r="264" ht="12.75" customHeight="1">
      <c r="A264" s="151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0"/>
      <c r="CU264" s="150"/>
      <c r="CV264" s="150"/>
      <c r="CW264" s="150"/>
      <c r="CX264" s="150"/>
      <c r="CY264" s="150"/>
    </row>
    <row r="265" ht="12.75" customHeight="1">
      <c r="A265" s="151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L265" s="150"/>
      <c r="BM265" s="150"/>
      <c r="BN265" s="150"/>
      <c r="BO265" s="150"/>
      <c r="BP265" s="150"/>
      <c r="BQ265" s="150"/>
      <c r="BR265" s="150"/>
      <c r="BS265" s="150"/>
      <c r="BT265" s="150"/>
      <c r="BU265" s="150"/>
      <c r="BV265" s="150"/>
      <c r="BW265" s="150"/>
      <c r="BX265" s="150"/>
      <c r="BY265" s="150"/>
      <c r="BZ265" s="150"/>
      <c r="CA265" s="150"/>
      <c r="CB265" s="150"/>
      <c r="CC265" s="150"/>
      <c r="CD265" s="150"/>
      <c r="CE265" s="150"/>
      <c r="CF265" s="150"/>
      <c r="CG265" s="150"/>
      <c r="CH265" s="150"/>
      <c r="CI265" s="150"/>
      <c r="CJ265" s="150"/>
      <c r="CK265" s="150"/>
      <c r="CL265" s="150"/>
      <c r="CM265" s="150"/>
      <c r="CN265" s="150"/>
      <c r="CO265" s="150"/>
      <c r="CP265" s="150"/>
      <c r="CQ265" s="150"/>
      <c r="CR265" s="150"/>
      <c r="CS265" s="150"/>
      <c r="CT265" s="150"/>
      <c r="CU265" s="150"/>
      <c r="CV265" s="150"/>
      <c r="CW265" s="150"/>
      <c r="CX265" s="150"/>
      <c r="CY265" s="150"/>
    </row>
    <row r="266" ht="12.75" customHeight="1">
      <c r="A266" s="151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L266" s="150"/>
      <c r="BM266" s="150"/>
      <c r="BN266" s="150"/>
      <c r="BO266" s="150"/>
      <c r="BP266" s="150"/>
      <c r="BQ266" s="150"/>
      <c r="BR266" s="150"/>
      <c r="BS266" s="150"/>
      <c r="BT266" s="150"/>
      <c r="BU266" s="150"/>
      <c r="BV266" s="150"/>
      <c r="BW266" s="150"/>
      <c r="BX266" s="150"/>
      <c r="BY266" s="150"/>
      <c r="BZ266" s="150"/>
      <c r="CA266" s="150"/>
      <c r="CB266" s="150"/>
      <c r="CC266" s="150"/>
      <c r="CD266" s="150"/>
      <c r="CE266" s="150"/>
      <c r="CF266" s="150"/>
      <c r="CG266" s="150"/>
      <c r="CH266" s="150"/>
      <c r="CI266" s="150"/>
      <c r="CJ266" s="150"/>
      <c r="CK266" s="150"/>
      <c r="CL266" s="150"/>
      <c r="CM266" s="150"/>
      <c r="CN266" s="150"/>
      <c r="CO266" s="150"/>
      <c r="CP266" s="150"/>
      <c r="CQ266" s="150"/>
      <c r="CR266" s="150"/>
      <c r="CS266" s="150"/>
      <c r="CT266" s="150"/>
      <c r="CU266" s="150"/>
      <c r="CV266" s="150"/>
      <c r="CW266" s="150"/>
      <c r="CX266" s="150"/>
      <c r="CY266" s="150"/>
    </row>
    <row r="267" ht="12.75" customHeight="1">
      <c r="A267" s="151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L267" s="150"/>
      <c r="BM267" s="150"/>
      <c r="BN267" s="150"/>
      <c r="BO267" s="150"/>
      <c r="BP267" s="150"/>
      <c r="BQ267" s="150"/>
      <c r="BR267" s="150"/>
      <c r="BS267" s="150"/>
      <c r="BT267" s="150"/>
      <c r="BU267" s="150"/>
      <c r="BV267" s="150"/>
      <c r="BW267" s="150"/>
      <c r="BX267" s="150"/>
      <c r="BY267" s="150"/>
      <c r="BZ267" s="150"/>
      <c r="CA267" s="150"/>
      <c r="CB267" s="150"/>
      <c r="CC267" s="150"/>
      <c r="CD267" s="150"/>
      <c r="CE267" s="150"/>
      <c r="CF267" s="150"/>
      <c r="CG267" s="150"/>
      <c r="CH267" s="150"/>
      <c r="CI267" s="150"/>
      <c r="CJ267" s="150"/>
      <c r="CK267" s="150"/>
      <c r="CL267" s="150"/>
      <c r="CM267" s="150"/>
      <c r="CN267" s="150"/>
      <c r="CO267" s="150"/>
      <c r="CP267" s="150"/>
      <c r="CQ267" s="150"/>
      <c r="CR267" s="150"/>
      <c r="CS267" s="150"/>
      <c r="CT267" s="150"/>
      <c r="CU267" s="150"/>
      <c r="CV267" s="150"/>
      <c r="CW267" s="150"/>
      <c r="CX267" s="150"/>
      <c r="CY267" s="150"/>
    </row>
    <row r="268" ht="12.75" customHeight="1">
      <c r="A268" s="151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  <c r="BL268" s="150"/>
      <c r="BM268" s="150"/>
      <c r="BN268" s="150"/>
      <c r="BO268" s="150"/>
      <c r="BP268" s="150"/>
      <c r="BQ268" s="150"/>
      <c r="BR268" s="150"/>
      <c r="BS268" s="150"/>
      <c r="BT268" s="150"/>
      <c r="BU268" s="150"/>
      <c r="BV268" s="150"/>
      <c r="BW268" s="150"/>
      <c r="BX268" s="150"/>
      <c r="BY268" s="150"/>
      <c r="BZ268" s="150"/>
      <c r="CA268" s="150"/>
      <c r="CB268" s="150"/>
      <c r="CC268" s="150"/>
      <c r="CD268" s="150"/>
      <c r="CE268" s="150"/>
      <c r="CF268" s="150"/>
      <c r="CG268" s="150"/>
      <c r="CH268" s="150"/>
      <c r="CI268" s="150"/>
      <c r="CJ268" s="150"/>
      <c r="CK268" s="150"/>
      <c r="CL268" s="150"/>
      <c r="CM268" s="150"/>
      <c r="CN268" s="150"/>
      <c r="CO268" s="150"/>
      <c r="CP268" s="150"/>
      <c r="CQ268" s="150"/>
      <c r="CR268" s="150"/>
      <c r="CS268" s="150"/>
      <c r="CT268" s="150"/>
      <c r="CU268" s="150"/>
      <c r="CV268" s="150"/>
      <c r="CW268" s="150"/>
      <c r="CX268" s="150"/>
      <c r="CY268" s="150"/>
    </row>
    <row r="269" ht="12.75" customHeight="1">
      <c r="A269" s="151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  <c r="BL269" s="150"/>
      <c r="BM269" s="150"/>
      <c r="BN269" s="150"/>
      <c r="BO269" s="150"/>
      <c r="BP269" s="150"/>
      <c r="BQ269" s="150"/>
      <c r="BR269" s="150"/>
      <c r="BS269" s="150"/>
      <c r="BT269" s="150"/>
      <c r="BU269" s="150"/>
      <c r="BV269" s="150"/>
      <c r="BW269" s="150"/>
      <c r="BX269" s="150"/>
      <c r="BY269" s="150"/>
      <c r="BZ269" s="150"/>
      <c r="CA269" s="150"/>
      <c r="CB269" s="150"/>
      <c r="CC269" s="150"/>
      <c r="CD269" s="150"/>
      <c r="CE269" s="150"/>
      <c r="CF269" s="150"/>
      <c r="CG269" s="150"/>
      <c r="CH269" s="150"/>
      <c r="CI269" s="150"/>
      <c r="CJ269" s="150"/>
      <c r="CK269" s="150"/>
      <c r="CL269" s="150"/>
      <c r="CM269" s="150"/>
      <c r="CN269" s="150"/>
      <c r="CO269" s="150"/>
      <c r="CP269" s="150"/>
      <c r="CQ269" s="150"/>
      <c r="CR269" s="150"/>
      <c r="CS269" s="150"/>
      <c r="CT269" s="150"/>
      <c r="CU269" s="150"/>
      <c r="CV269" s="150"/>
      <c r="CW269" s="150"/>
      <c r="CX269" s="150"/>
      <c r="CY269" s="150"/>
    </row>
    <row r="270" ht="12.75" customHeight="1">
      <c r="A270" s="151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  <c r="BL270" s="150"/>
      <c r="BM270" s="150"/>
      <c r="BN270" s="150"/>
      <c r="BO270" s="150"/>
      <c r="BP270" s="150"/>
      <c r="BQ270" s="150"/>
      <c r="BR270" s="150"/>
      <c r="BS270" s="150"/>
      <c r="BT270" s="150"/>
      <c r="BU270" s="150"/>
      <c r="BV270" s="150"/>
      <c r="BW270" s="150"/>
      <c r="BX270" s="150"/>
      <c r="BY270" s="150"/>
      <c r="BZ270" s="150"/>
      <c r="CA270" s="150"/>
      <c r="CB270" s="150"/>
      <c r="CC270" s="150"/>
      <c r="CD270" s="150"/>
      <c r="CE270" s="150"/>
      <c r="CF270" s="150"/>
      <c r="CG270" s="150"/>
      <c r="CH270" s="150"/>
      <c r="CI270" s="150"/>
      <c r="CJ270" s="150"/>
      <c r="CK270" s="150"/>
      <c r="CL270" s="150"/>
      <c r="CM270" s="150"/>
      <c r="CN270" s="150"/>
      <c r="CO270" s="150"/>
      <c r="CP270" s="150"/>
      <c r="CQ270" s="150"/>
      <c r="CR270" s="150"/>
      <c r="CS270" s="150"/>
      <c r="CT270" s="150"/>
      <c r="CU270" s="150"/>
      <c r="CV270" s="150"/>
      <c r="CW270" s="150"/>
      <c r="CX270" s="150"/>
      <c r="CY270" s="150"/>
    </row>
    <row r="271" ht="12.75" customHeight="1">
      <c r="A271" s="151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L271" s="150"/>
      <c r="BM271" s="150"/>
      <c r="BN271" s="150"/>
      <c r="BO271" s="150"/>
      <c r="BP271" s="150"/>
      <c r="BQ271" s="150"/>
      <c r="BR271" s="150"/>
      <c r="BS271" s="150"/>
      <c r="BT271" s="150"/>
      <c r="BU271" s="150"/>
      <c r="BV271" s="150"/>
      <c r="BW271" s="150"/>
      <c r="BX271" s="150"/>
      <c r="BY271" s="150"/>
      <c r="BZ271" s="150"/>
      <c r="CA271" s="150"/>
      <c r="CB271" s="150"/>
      <c r="CC271" s="150"/>
      <c r="CD271" s="150"/>
      <c r="CE271" s="150"/>
      <c r="CF271" s="150"/>
      <c r="CG271" s="150"/>
      <c r="CH271" s="150"/>
      <c r="CI271" s="150"/>
      <c r="CJ271" s="150"/>
      <c r="CK271" s="150"/>
      <c r="CL271" s="150"/>
      <c r="CM271" s="150"/>
      <c r="CN271" s="150"/>
      <c r="CO271" s="150"/>
      <c r="CP271" s="150"/>
      <c r="CQ271" s="150"/>
      <c r="CR271" s="150"/>
      <c r="CS271" s="150"/>
      <c r="CT271" s="150"/>
      <c r="CU271" s="150"/>
      <c r="CV271" s="150"/>
      <c r="CW271" s="150"/>
      <c r="CX271" s="150"/>
      <c r="CY271" s="150"/>
    </row>
    <row r="272" ht="12.75" customHeight="1">
      <c r="A272" s="151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L272" s="150"/>
      <c r="BM272" s="150"/>
      <c r="BN272" s="150"/>
      <c r="BO272" s="150"/>
      <c r="BP272" s="150"/>
      <c r="BQ272" s="150"/>
      <c r="BR272" s="150"/>
      <c r="BS272" s="150"/>
      <c r="BT272" s="150"/>
      <c r="BU272" s="150"/>
      <c r="BV272" s="150"/>
      <c r="BW272" s="150"/>
      <c r="BX272" s="150"/>
      <c r="BY272" s="150"/>
      <c r="BZ272" s="150"/>
      <c r="CA272" s="150"/>
      <c r="CB272" s="150"/>
      <c r="CC272" s="150"/>
      <c r="CD272" s="150"/>
      <c r="CE272" s="150"/>
      <c r="CF272" s="150"/>
      <c r="CG272" s="150"/>
      <c r="CH272" s="150"/>
      <c r="CI272" s="150"/>
      <c r="CJ272" s="150"/>
      <c r="CK272" s="150"/>
      <c r="CL272" s="150"/>
      <c r="CM272" s="150"/>
      <c r="CN272" s="150"/>
      <c r="CO272" s="150"/>
      <c r="CP272" s="150"/>
      <c r="CQ272" s="150"/>
      <c r="CR272" s="150"/>
      <c r="CS272" s="150"/>
      <c r="CT272" s="150"/>
      <c r="CU272" s="150"/>
      <c r="CV272" s="150"/>
      <c r="CW272" s="150"/>
      <c r="CX272" s="150"/>
      <c r="CY272" s="150"/>
    </row>
    <row r="273" ht="12.75" customHeight="1">
      <c r="A273" s="151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50"/>
      <c r="BO273" s="150"/>
      <c r="BP273" s="150"/>
      <c r="BQ273" s="150"/>
      <c r="BR273" s="150"/>
      <c r="BS273" s="150"/>
      <c r="BT273" s="150"/>
      <c r="BU273" s="150"/>
      <c r="BV273" s="150"/>
      <c r="BW273" s="150"/>
      <c r="BX273" s="150"/>
      <c r="BY273" s="150"/>
      <c r="BZ273" s="150"/>
      <c r="CA273" s="150"/>
      <c r="CB273" s="150"/>
      <c r="CC273" s="150"/>
      <c r="CD273" s="150"/>
      <c r="CE273" s="150"/>
      <c r="CF273" s="150"/>
      <c r="CG273" s="150"/>
      <c r="CH273" s="150"/>
      <c r="CI273" s="150"/>
      <c r="CJ273" s="150"/>
      <c r="CK273" s="150"/>
      <c r="CL273" s="150"/>
      <c r="CM273" s="150"/>
      <c r="CN273" s="150"/>
      <c r="CO273" s="150"/>
      <c r="CP273" s="150"/>
      <c r="CQ273" s="150"/>
      <c r="CR273" s="150"/>
      <c r="CS273" s="150"/>
      <c r="CT273" s="150"/>
      <c r="CU273" s="150"/>
      <c r="CV273" s="150"/>
      <c r="CW273" s="150"/>
      <c r="CX273" s="150"/>
      <c r="CY273" s="150"/>
    </row>
    <row r="274" ht="12.75" customHeight="1">
      <c r="A274" s="151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50"/>
      <c r="BN274" s="150"/>
      <c r="BO274" s="150"/>
      <c r="BP274" s="150"/>
      <c r="BQ274" s="150"/>
      <c r="BR274" s="150"/>
      <c r="BS274" s="150"/>
      <c r="BT274" s="150"/>
      <c r="BU274" s="150"/>
      <c r="BV274" s="150"/>
      <c r="BW274" s="150"/>
      <c r="BX274" s="150"/>
      <c r="BY274" s="150"/>
      <c r="BZ274" s="150"/>
      <c r="CA274" s="150"/>
      <c r="CB274" s="150"/>
      <c r="CC274" s="150"/>
      <c r="CD274" s="150"/>
      <c r="CE274" s="150"/>
      <c r="CF274" s="150"/>
      <c r="CG274" s="150"/>
      <c r="CH274" s="150"/>
      <c r="CI274" s="150"/>
      <c r="CJ274" s="150"/>
      <c r="CK274" s="150"/>
      <c r="CL274" s="150"/>
      <c r="CM274" s="150"/>
      <c r="CN274" s="150"/>
      <c r="CO274" s="150"/>
      <c r="CP274" s="150"/>
      <c r="CQ274" s="150"/>
      <c r="CR274" s="150"/>
      <c r="CS274" s="150"/>
      <c r="CT274" s="150"/>
      <c r="CU274" s="150"/>
      <c r="CV274" s="150"/>
      <c r="CW274" s="150"/>
      <c r="CX274" s="150"/>
      <c r="CY274" s="150"/>
    </row>
    <row r="275" ht="12.75" customHeight="1">
      <c r="A275" s="151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50"/>
      <c r="BN275" s="150"/>
      <c r="BO275" s="150"/>
      <c r="BP275" s="150"/>
      <c r="BQ275" s="150"/>
      <c r="BR275" s="150"/>
      <c r="BS275" s="150"/>
      <c r="BT275" s="150"/>
      <c r="BU275" s="150"/>
      <c r="BV275" s="150"/>
      <c r="BW275" s="150"/>
      <c r="BX275" s="150"/>
      <c r="BY275" s="150"/>
      <c r="BZ275" s="150"/>
      <c r="CA275" s="150"/>
      <c r="CB275" s="150"/>
      <c r="CC275" s="150"/>
      <c r="CD275" s="150"/>
      <c r="CE275" s="150"/>
      <c r="CF275" s="150"/>
      <c r="CG275" s="150"/>
      <c r="CH275" s="150"/>
      <c r="CI275" s="150"/>
      <c r="CJ275" s="150"/>
      <c r="CK275" s="150"/>
      <c r="CL275" s="150"/>
      <c r="CM275" s="150"/>
      <c r="CN275" s="150"/>
      <c r="CO275" s="150"/>
      <c r="CP275" s="150"/>
      <c r="CQ275" s="150"/>
      <c r="CR275" s="150"/>
      <c r="CS275" s="150"/>
      <c r="CT275" s="150"/>
      <c r="CU275" s="150"/>
      <c r="CV275" s="150"/>
      <c r="CW275" s="150"/>
      <c r="CX275" s="150"/>
      <c r="CY275" s="150"/>
    </row>
    <row r="276" ht="12.75" customHeight="1">
      <c r="A276" s="151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L276" s="150"/>
      <c r="BM276" s="150"/>
      <c r="BN276" s="150"/>
      <c r="BO276" s="150"/>
      <c r="BP276" s="150"/>
      <c r="BQ276" s="150"/>
      <c r="BR276" s="150"/>
      <c r="BS276" s="150"/>
      <c r="BT276" s="150"/>
      <c r="BU276" s="150"/>
      <c r="BV276" s="150"/>
      <c r="BW276" s="150"/>
      <c r="BX276" s="150"/>
      <c r="BY276" s="150"/>
      <c r="BZ276" s="150"/>
      <c r="CA276" s="150"/>
      <c r="CB276" s="150"/>
      <c r="CC276" s="150"/>
      <c r="CD276" s="150"/>
      <c r="CE276" s="150"/>
      <c r="CF276" s="150"/>
      <c r="CG276" s="150"/>
      <c r="CH276" s="150"/>
      <c r="CI276" s="150"/>
      <c r="CJ276" s="150"/>
      <c r="CK276" s="150"/>
      <c r="CL276" s="150"/>
      <c r="CM276" s="150"/>
      <c r="CN276" s="150"/>
      <c r="CO276" s="150"/>
      <c r="CP276" s="150"/>
      <c r="CQ276" s="150"/>
      <c r="CR276" s="150"/>
      <c r="CS276" s="150"/>
      <c r="CT276" s="150"/>
      <c r="CU276" s="150"/>
      <c r="CV276" s="150"/>
      <c r="CW276" s="150"/>
      <c r="CX276" s="150"/>
      <c r="CY276" s="150"/>
    </row>
    <row r="277" ht="12.75" customHeight="1">
      <c r="A277" s="151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  <c r="BL277" s="150"/>
      <c r="BM277" s="150"/>
      <c r="BN277" s="150"/>
      <c r="BO277" s="150"/>
      <c r="BP277" s="150"/>
      <c r="BQ277" s="150"/>
      <c r="BR277" s="150"/>
      <c r="BS277" s="150"/>
      <c r="BT277" s="150"/>
      <c r="BU277" s="150"/>
      <c r="BV277" s="150"/>
      <c r="BW277" s="150"/>
      <c r="BX277" s="150"/>
      <c r="BY277" s="150"/>
      <c r="BZ277" s="150"/>
      <c r="CA277" s="150"/>
      <c r="CB277" s="150"/>
      <c r="CC277" s="150"/>
      <c r="CD277" s="150"/>
      <c r="CE277" s="150"/>
      <c r="CF277" s="150"/>
      <c r="CG277" s="150"/>
      <c r="CH277" s="150"/>
      <c r="CI277" s="150"/>
      <c r="CJ277" s="150"/>
      <c r="CK277" s="150"/>
      <c r="CL277" s="150"/>
      <c r="CM277" s="150"/>
      <c r="CN277" s="150"/>
      <c r="CO277" s="150"/>
      <c r="CP277" s="150"/>
      <c r="CQ277" s="150"/>
      <c r="CR277" s="150"/>
      <c r="CS277" s="150"/>
      <c r="CT277" s="150"/>
      <c r="CU277" s="150"/>
      <c r="CV277" s="150"/>
      <c r="CW277" s="150"/>
      <c r="CX277" s="150"/>
      <c r="CY277" s="150"/>
    </row>
    <row r="278" ht="12.75" customHeight="1">
      <c r="A278" s="151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  <c r="BL278" s="150"/>
      <c r="BM278" s="150"/>
      <c r="BN278" s="150"/>
      <c r="BO278" s="150"/>
      <c r="BP278" s="150"/>
      <c r="BQ278" s="150"/>
      <c r="BR278" s="150"/>
      <c r="BS278" s="150"/>
      <c r="BT278" s="150"/>
      <c r="BU278" s="150"/>
      <c r="BV278" s="150"/>
      <c r="BW278" s="150"/>
      <c r="BX278" s="150"/>
      <c r="BY278" s="150"/>
      <c r="BZ278" s="150"/>
      <c r="CA278" s="150"/>
      <c r="CB278" s="150"/>
      <c r="CC278" s="150"/>
      <c r="CD278" s="150"/>
      <c r="CE278" s="150"/>
      <c r="CF278" s="150"/>
      <c r="CG278" s="150"/>
      <c r="CH278" s="150"/>
      <c r="CI278" s="150"/>
      <c r="CJ278" s="150"/>
      <c r="CK278" s="150"/>
      <c r="CL278" s="150"/>
      <c r="CM278" s="150"/>
      <c r="CN278" s="150"/>
      <c r="CO278" s="150"/>
      <c r="CP278" s="150"/>
      <c r="CQ278" s="150"/>
      <c r="CR278" s="150"/>
      <c r="CS278" s="150"/>
      <c r="CT278" s="150"/>
      <c r="CU278" s="150"/>
      <c r="CV278" s="150"/>
      <c r="CW278" s="150"/>
      <c r="CX278" s="150"/>
      <c r="CY278" s="150"/>
    </row>
    <row r="279" ht="12.75" customHeight="1">
      <c r="A279" s="151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  <c r="BL279" s="150"/>
      <c r="BM279" s="150"/>
      <c r="BN279" s="150"/>
      <c r="BO279" s="150"/>
      <c r="BP279" s="150"/>
      <c r="BQ279" s="150"/>
      <c r="BR279" s="150"/>
      <c r="BS279" s="150"/>
      <c r="BT279" s="150"/>
      <c r="BU279" s="150"/>
      <c r="BV279" s="150"/>
      <c r="BW279" s="150"/>
      <c r="BX279" s="150"/>
      <c r="BY279" s="150"/>
      <c r="BZ279" s="150"/>
      <c r="CA279" s="150"/>
      <c r="CB279" s="150"/>
      <c r="CC279" s="150"/>
      <c r="CD279" s="150"/>
      <c r="CE279" s="150"/>
      <c r="CF279" s="150"/>
      <c r="CG279" s="150"/>
      <c r="CH279" s="150"/>
      <c r="CI279" s="150"/>
      <c r="CJ279" s="150"/>
      <c r="CK279" s="150"/>
      <c r="CL279" s="150"/>
      <c r="CM279" s="150"/>
      <c r="CN279" s="150"/>
      <c r="CO279" s="150"/>
      <c r="CP279" s="150"/>
      <c r="CQ279" s="150"/>
      <c r="CR279" s="150"/>
      <c r="CS279" s="150"/>
      <c r="CT279" s="150"/>
      <c r="CU279" s="150"/>
      <c r="CV279" s="150"/>
      <c r="CW279" s="150"/>
      <c r="CX279" s="150"/>
      <c r="CY279" s="150"/>
    </row>
    <row r="280" ht="12.75" customHeight="1">
      <c r="A280" s="151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  <c r="BL280" s="150"/>
      <c r="BM280" s="150"/>
      <c r="BN280" s="150"/>
      <c r="BO280" s="150"/>
      <c r="BP280" s="150"/>
      <c r="BQ280" s="150"/>
      <c r="BR280" s="150"/>
      <c r="BS280" s="150"/>
      <c r="BT280" s="150"/>
      <c r="BU280" s="150"/>
      <c r="BV280" s="150"/>
      <c r="BW280" s="150"/>
      <c r="BX280" s="150"/>
      <c r="BY280" s="150"/>
      <c r="BZ280" s="150"/>
      <c r="CA280" s="150"/>
      <c r="CB280" s="150"/>
      <c r="CC280" s="150"/>
      <c r="CD280" s="150"/>
      <c r="CE280" s="150"/>
      <c r="CF280" s="150"/>
      <c r="CG280" s="150"/>
      <c r="CH280" s="150"/>
      <c r="CI280" s="150"/>
      <c r="CJ280" s="150"/>
      <c r="CK280" s="150"/>
      <c r="CL280" s="150"/>
      <c r="CM280" s="150"/>
      <c r="CN280" s="150"/>
      <c r="CO280" s="150"/>
      <c r="CP280" s="150"/>
      <c r="CQ280" s="150"/>
      <c r="CR280" s="150"/>
      <c r="CS280" s="150"/>
      <c r="CT280" s="150"/>
      <c r="CU280" s="150"/>
      <c r="CV280" s="150"/>
      <c r="CW280" s="150"/>
      <c r="CX280" s="150"/>
      <c r="CY280" s="150"/>
    </row>
    <row r="281" ht="12.75" customHeight="1">
      <c r="A281" s="151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  <c r="BL281" s="150"/>
      <c r="BM281" s="150"/>
      <c r="BN281" s="150"/>
      <c r="BO281" s="150"/>
      <c r="BP281" s="150"/>
      <c r="BQ281" s="150"/>
      <c r="BR281" s="150"/>
      <c r="BS281" s="150"/>
      <c r="BT281" s="150"/>
      <c r="BU281" s="150"/>
      <c r="BV281" s="150"/>
      <c r="BW281" s="150"/>
      <c r="BX281" s="150"/>
      <c r="BY281" s="150"/>
      <c r="BZ281" s="150"/>
      <c r="CA281" s="150"/>
      <c r="CB281" s="150"/>
      <c r="CC281" s="150"/>
      <c r="CD281" s="150"/>
      <c r="CE281" s="150"/>
      <c r="CF281" s="150"/>
      <c r="CG281" s="150"/>
      <c r="CH281" s="150"/>
      <c r="CI281" s="150"/>
      <c r="CJ281" s="150"/>
      <c r="CK281" s="150"/>
      <c r="CL281" s="150"/>
      <c r="CM281" s="150"/>
      <c r="CN281" s="150"/>
      <c r="CO281" s="150"/>
      <c r="CP281" s="150"/>
      <c r="CQ281" s="150"/>
      <c r="CR281" s="150"/>
      <c r="CS281" s="150"/>
      <c r="CT281" s="150"/>
      <c r="CU281" s="150"/>
      <c r="CV281" s="150"/>
      <c r="CW281" s="150"/>
      <c r="CX281" s="150"/>
      <c r="CY281" s="150"/>
    </row>
    <row r="282" ht="12.75" customHeight="1">
      <c r="A282" s="151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  <c r="BL282" s="150"/>
      <c r="BM282" s="150"/>
      <c r="BN282" s="150"/>
      <c r="BO282" s="150"/>
      <c r="BP282" s="150"/>
      <c r="BQ282" s="150"/>
      <c r="BR282" s="150"/>
      <c r="BS282" s="150"/>
      <c r="BT282" s="150"/>
      <c r="BU282" s="150"/>
      <c r="BV282" s="150"/>
      <c r="BW282" s="150"/>
      <c r="BX282" s="150"/>
      <c r="BY282" s="150"/>
      <c r="BZ282" s="150"/>
      <c r="CA282" s="150"/>
      <c r="CB282" s="150"/>
      <c r="CC282" s="150"/>
      <c r="CD282" s="150"/>
      <c r="CE282" s="150"/>
      <c r="CF282" s="150"/>
      <c r="CG282" s="150"/>
      <c r="CH282" s="150"/>
      <c r="CI282" s="150"/>
      <c r="CJ282" s="150"/>
      <c r="CK282" s="150"/>
      <c r="CL282" s="150"/>
      <c r="CM282" s="150"/>
      <c r="CN282" s="150"/>
      <c r="CO282" s="150"/>
      <c r="CP282" s="150"/>
      <c r="CQ282" s="150"/>
      <c r="CR282" s="150"/>
      <c r="CS282" s="150"/>
      <c r="CT282" s="150"/>
      <c r="CU282" s="150"/>
      <c r="CV282" s="150"/>
      <c r="CW282" s="150"/>
      <c r="CX282" s="150"/>
      <c r="CY282" s="150"/>
    </row>
    <row r="283" ht="12.75" customHeight="1">
      <c r="A283" s="151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  <c r="BL283" s="150"/>
      <c r="BM283" s="150"/>
      <c r="BN283" s="150"/>
      <c r="BO283" s="150"/>
      <c r="BP283" s="150"/>
      <c r="BQ283" s="150"/>
      <c r="BR283" s="150"/>
      <c r="BS283" s="150"/>
      <c r="BT283" s="150"/>
      <c r="BU283" s="150"/>
      <c r="BV283" s="150"/>
      <c r="BW283" s="150"/>
      <c r="BX283" s="150"/>
      <c r="BY283" s="150"/>
      <c r="BZ283" s="150"/>
      <c r="CA283" s="150"/>
      <c r="CB283" s="150"/>
      <c r="CC283" s="150"/>
      <c r="CD283" s="150"/>
      <c r="CE283" s="150"/>
      <c r="CF283" s="150"/>
      <c r="CG283" s="150"/>
      <c r="CH283" s="150"/>
      <c r="CI283" s="150"/>
      <c r="CJ283" s="150"/>
      <c r="CK283" s="150"/>
      <c r="CL283" s="150"/>
      <c r="CM283" s="150"/>
      <c r="CN283" s="150"/>
      <c r="CO283" s="150"/>
      <c r="CP283" s="150"/>
      <c r="CQ283" s="150"/>
      <c r="CR283" s="150"/>
      <c r="CS283" s="150"/>
      <c r="CT283" s="150"/>
      <c r="CU283" s="150"/>
      <c r="CV283" s="150"/>
      <c r="CW283" s="150"/>
      <c r="CX283" s="150"/>
      <c r="CY283" s="150"/>
    </row>
    <row r="284" ht="12.75" customHeight="1">
      <c r="A284" s="151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L284" s="150"/>
      <c r="BM284" s="150"/>
      <c r="BN284" s="150"/>
      <c r="BO284" s="150"/>
      <c r="BP284" s="150"/>
      <c r="BQ284" s="150"/>
      <c r="BR284" s="150"/>
      <c r="BS284" s="150"/>
      <c r="BT284" s="150"/>
      <c r="BU284" s="150"/>
      <c r="BV284" s="150"/>
      <c r="BW284" s="150"/>
      <c r="BX284" s="150"/>
      <c r="BY284" s="150"/>
      <c r="BZ284" s="150"/>
      <c r="CA284" s="150"/>
      <c r="CB284" s="150"/>
      <c r="CC284" s="150"/>
      <c r="CD284" s="150"/>
      <c r="CE284" s="150"/>
      <c r="CF284" s="150"/>
      <c r="CG284" s="150"/>
      <c r="CH284" s="150"/>
      <c r="CI284" s="150"/>
      <c r="CJ284" s="150"/>
      <c r="CK284" s="150"/>
      <c r="CL284" s="150"/>
      <c r="CM284" s="150"/>
      <c r="CN284" s="150"/>
      <c r="CO284" s="150"/>
      <c r="CP284" s="150"/>
      <c r="CQ284" s="150"/>
      <c r="CR284" s="150"/>
      <c r="CS284" s="150"/>
      <c r="CT284" s="150"/>
      <c r="CU284" s="150"/>
      <c r="CV284" s="150"/>
      <c r="CW284" s="150"/>
      <c r="CX284" s="150"/>
      <c r="CY284" s="150"/>
    </row>
    <row r="285" ht="12.75" customHeight="1">
      <c r="A285" s="151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L285" s="150"/>
      <c r="BM285" s="150"/>
      <c r="BN285" s="150"/>
      <c r="BO285" s="150"/>
      <c r="BP285" s="150"/>
      <c r="BQ285" s="150"/>
      <c r="BR285" s="150"/>
      <c r="BS285" s="150"/>
      <c r="BT285" s="150"/>
      <c r="BU285" s="150"/>
      <c r="BV285" s="150"/>
      <c r="BW285" s="150"/>
      <c r="BX285" s="150"/>
      <c r="BY285" s="150"/>
      <c r="BZ285" s="150"/>
      <c r="CA285" s="150"/>
      <c r="CB285" s="150"/>
      <c r="CC285" s="150"/>
      <c r="CD285" s="150"/>
      <c r="CE285" s="150"/>
      <c r="CF285" s="150"/>
      <c r="CG285" s="150"/>
      <c r="CH285" s="150"/>
      <c r="CI285" s="150"/>
      <c r="CJ285" s="150"/>
      <c r="CK285" s="150"/>
      <c r="CL285" s="150"/>
      <c r="CM285" s="150"/>
      <c r="CN285" s="150"/>
      <c r="CO285" s="150"/>
      <c r="CP285" s="150"/>
      <c r="CQ285" s="150"/>
      <c r="CR285" s="150"/>
      <c r="CS285" s="150"/>
      <c r="CT285" s="150"/>
      <c r="CU285" s="150"/>
      <c r="CV285" s="150"/>
      <c r="CW285" s="150"/>
      <c r="CX285" s="150"/>
      <c r="CY285" s="150"/>
    </row>
    <row r="286" ht="12.75" customHeight="1">
      <c r="A286" s="151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0"/>
      <c r="BR286" s="150"/>
      <c r="BS286" s="150"/>
      <c r="BT286" s="150"/>
      <c r="BU286" s="150"/>
      <c r="BV286" s="150"/>
      <c r="BW286" s="150"/>
      <c r="BX286" s="150"/>
      <c r="BY286" s="150"/>
      <c r="BZ286" s="150"/>
      <c r="CA286" s="150"/>
      <c r="CB286" s="150"/>
      <c r="CC286" s="150"/>
      <c r="CD286" s="150"/>
      <c r="CE286" s="150"/>
      <c r="CF286" s="150"/>
      <c r="CG286" s="150"/>
      <c r="CH286" s="150"/>
      <c r="CI286" s="150"/>
      <c r="CJ286" s="150"/>
      <c r="CK286" s="150"/>
      <c r="CL286" s="150"/>
      <c r="CM286" s="150"/>
      <c r="CN286" s="150"/>
      <c r="CO286" s="150"/>
      <c r="CP286" s="150"/>
      <c r="CQ286" s="150"/>
      <c r="CR286" s="150"/>
      <c r="CS286" s="150"/>
      <c r="CT286" s="150"/>
      <c r="CU286" s="150"/>
      <c r="CV286" s="150"/>
      <c r="CW286" s="150"/>
      <c r="CX286" s="150"/>
      <c r="CY286" s="150"/>
    </row>
    <row r="287" ht="12.75" customHeight="1">
      <c r="A287" s="151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  <c r="BL287" s="150"/>
      <c r="BM287" s="150"/>
      <c r="BN287" s="150"/>
      <c r="BO287" s="150"/>
      <c r="BP287" s="150"/>
      <c r="BQ287" s="150"/>
      <c r="BR287" s="150"/>
      <c r="BS287" s="150"/>
      <c r="BT287" s="150"/>
      <c r="BU287" s="150"/>
      <c r="BV287" s="150"/>
      <c r="BW287" s="150"/>
      <c r="BX287" s="150"/>
      <c r="BY287" s="150"/>
      <c r="BZ287" s="150"/>
      <c r="CA287" s="150"/>
      <c r="CB287" s="150"/>
      <c r="CC287" s="150"/>
      <c r="CD287" s="150"/>
      <c r="CE287" s="150"/>
      <c r="CF287" s="150"/>
      <c r="CG287" s="150"/>
      <c r="CH287" s="150"/>
      <c r="CI287" s="150"/>
      <c r="CJ287" s="150"/>
      <c r="CK287" s="150"/>
      <c r="CL287" s="150"/>
      <c r="CM287" s="150"/>
      <c r="CN287" s="150"/>
      <c r="CO287" s="150"/>
      <c r="CP287" s="150"/>
      <c r="CQ287" s="150"/>
      <c r="CR287" s="150"/>
      <c r="CS287" s="150"/>
      <c r="CT287" s="150"/>
      <c r="CU287" s="150"/>
      <c r="CV287" s="150"/>
      <c r="CW287" s="150"/>
      <c r="CX287" s="150"/>
      <c r="CY287" s="150"/>
    </row>
    <row r="288" ht="12.75" customHeight="1">
      <c r="A288" s="151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  <c r="BL288" s="150"/>
      <c r="BM288" s="150"/>
      <c r="BN288" s="150"/>
      <c r="BO288" s="150"/>
      <c r="BP288" s="150"/>
      <c r="BQ288" s="150"/>
      <c r="BR288" s="150"/>
      <c r="BS288" s="150"/>
      <c r="BT288" s="150"/>
      <c r="BU288" s="150"/>
      <c r="BV288" s="150"/>
      <c r="BW288" s="150"/>
      <c r="BX288" s="150"/>
      <c r="BY288" s="150"/>
      <c r="BZ288" s="150"/>
      <c r="CA288" s="150"/>
      <c r="CB288" s="150"/>
      <c r="CC288" s="150"/>
      <c r="CD288" s="150"/>
      <c r="CE288" s="150"/>
      <c r="CF288" s="150"/>
      <c r="CG288" s="150"/>
      <c r="CH288" s="150"/>
      <c r="CI288" s="150"/>
      <c r="CJ288" s="150"/>
      <c r="CK288" s="150"/>
      <c r="CL288" s="150"/>
      <c r="CM288" s="150"/>
      <c r="CN288" s="150"/>
      <c r="CO288" s="150"/>
      <c r="CP288" s="150"/>
      <c r="CQ288" s="150"/>
      <c r="CR288" s="150"/>
      <c r="CS288" s="150"/>
      <c r="CT288" s="150"/>
      <c r="CU288" s="150"/>
      <c r="CV288" s="150"/>
      <c r="CW288" s="150"/>
      <c r="CX288" s="150"/>
      <c r="CY288" s="150"/>
    </row>
    <row r="289" ht="12.75" customHeight="1">
      <c r="A289" s="151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  <c r="BL289" s="150"/>
      <c r="BM289" s="150"/>
      <c r="BN289" s="150"/>
      <c r="BO289" s="150"/>
      <c r="BP289" s="150"/>
      <c r="BQ289" s="150"/>
      <c r="BR289" s="150"/>
      <c r="BS289" s="150"/>
      <c r="BT289" s="150"/>
      <c r="BU289" s="150"/>
      <c r="BV289" s="150"/>
      <c r="BW289" s="150"/>
      <c r="BX289" s="150"/>
      <c r="BY289" s="150"/>
      <c r="BZ289" s="150"/>
      <c r="CA289" s="150"/>
      <c r="CB289" s="150"/>
      <c r="CC289" s="150"/>
      <c r="CD289" s="150"/>
      <c r="CE289" s="150"/>
      <c r="CF289" s="150"/>
      <c r="CG289" s="150"/>
      <c r="CH289" s="150"/>
      <c r="CI289" s="150"/>
      <c r="CJ289" s="150"/>
      <c r="CK289" s="150"/>
      <c r="CL289" s="150"/>
      <c r="CM289" s="150"/>
      <c r="CN289" s="150"/>
      <c r="CO289" s="150"/>
      <c r="CP289" s="150"/>
      <c r="CQ289" s="150"/>
      <c r="CR289" s="150"/>
      <c r="CS289" s="150"/>
      <c r="CT289" s="150"/>
      <c r="CU289" s="150"/>
      <c r="CV289" s="150"/>
      <c r="CW289" s="150"/>
      <c r="CX289" s="150"/>
      <c r="CY289" s="150"/>
    </row>
    <row r="290" ht="12.75" customHeight="1">
      <c r="A290" s="151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L290" s="150"/>
      <c r="BM290" s="150"/>
      <c r="BN290" s="150"/>
      <c r="BO290" s="150"/>
      <c r="BP290" s="150"/>
      <c r="BQ290" s="150"/>
      <c r="BR290" s="150"/>
      <c r="BS290" s="150"/>
      <c r="BT290" s="150"/>
      <c r="BU290" s="150"/>
      <c r="BV290" s="150"/>
      <c r="BW290" s="150"/>
      <c r="BX290" s="150"/>
      <c r="BY290" s="150"/>
      <c r="BZ290" s="150"/>
      <c r="CA290" s="150"/>
      <c r="CB290" s="150"/>
      <c r="CC290" s="150"/>
      <c r="CD290" s="150"/>
      <c r="CE290" s="150"/>
      <c r="CF290" s="150"/>
      <c r="CG290" s="150"/>
      <c r="CH290" s="150"/>
      <c r="CI290" s="150"/>
      <c r="CJ290" s="150"/>
      <c r="CK290" s="150"/>
      <c r="CL290" s="150"/>
      <c r="CM290" s="150"/>
      <c r="CN290" s="150"/>
      <c r="CO290" s="150"/>
      <c r="CP290" s="150"/>
      <c r="CQ290" s="150"/>
      <c r="CR290" s="150"/>
      <c r="CS290" s="150"/>
      <c r="CT290" s="150"/>
      <c r="CU290" s="150"/>
      <c r="CV290" s="150"/>
      <c r="CW290" s="150"/>
      <c r="CX290" s="150"/>
      <c r="CY290" s="150"/>
    </row>
    <row r="291" ht="12.75" customHeight="1">
      <c r="A291" s="151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0"/>
      <c r="BR291" s="150"/>
      <c r="BS291" s="150"/>
      <c r="BT291" s="150"/>
      <c r="BU291" s="150"/>
      <c r="BV291" s="150"/>
      <c r="BW291" s="150"/>
      <c r="BX291" s="150"/>
      <c r="BY291" s="150"/>
      <c r="BZ291" s="150"/>
      <c r="CA291" s="150"/>
      <c r="CB291" s="150"/>
      <c r="CC291" s="150"/>
      <c r="CD291" s="150"/>
      <c r="CE291" s="150"/>
      <c r="CF291" s="150"/>
      <c r="CG291" s="150"/>
      <c r="CH291" s="150"/>
      <c r="CI291" s="150"/>
      <c r="CJ291" s="150"/>
      <c r="CK291" s="150"/>
      <c r="CL291" s="150"/>
      <c r="CM291" s="150"/>
      <c r="CN291" s="150"/>
      <c r="CO291" s="150"/>
      <c r="CP291" s="150"/>
      <c r="CQ291" s="150"/>
      <c r="CR291" s="150"/>
      <c r="CS291" s="150"/>
      <c r="CT291" s="150"/>
      <c r="CU291" s="150"/>
      <c r="CV291" s="150"/>
      <c r="CW291" s="150"/>
      <c r="CX291" s="150"/>
      <c r="CY291" s="150"/>
    </row>
    <row r="292" ht="12.75" customHeight="1">
      <c r="A292" s="151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0"/>
      <c r="BR292" s="150"/>
      <c r="BS292" s="150"/>
      <c r="BT292" s="150"/>
      <c r="BU292" s="150"/>
      <c r="BV292" s="150"/>
      <c r="BW292" s="150"/>
      <c r="BX292" s="150"/>
      <c r="BY292" s="150"/>
      <c r="BZ292" s="150"/>
      <c r="CA292" s="150"/>
      <c r="CB292" s="150"/>
      <c r="CC292" s="150"/>
      <c r="CD292" s="150"/>
      <c r="CE292" s="150"/>
      <c r="CF292" s="150"/>
      <c r="CG292" s="150"/>
      <c r="CH292" s="150"/>
      <c r="CI292" s="150"/>
      <c r="CJ292" s="150"/>
      <c r="CK292" s="150"/>
      <c r="CL292" s="150"/>
      <c r="CM292" s="150"/>
      <c r="CN292" s="150"/>
      <c r="CO292" s="150"/>
      <c r="CP292" s="150"/>
      <c r="CQ292" s="150"/>
      <c r="CR292" s="150"/>
      <c r="CS292" s="150"/>
      <c r="CT292" s="150"/>
      <c r="CU292" s="150"/>
      <c r="CV292" s="150"/>
      <c r="CW292" s="150"/>
      <c r="CX292" s="150"/>
      <c r="CY292" s="150"/>
    </row>
    <row r="293" ht="12.75" customHeight="1">
      <c r="A293" s="151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  <c r="BL293" s="150"/>
      <c r="BM293" s="150"/>
      <c r="BN293" s="150"/>
      <c r="BO293" s="150"/>
      <c r="BP293" s="150"/>
      <c r="BQ293" s="150"/>
      <c r="BR293" s="150"/>
      <c r="BS293" s="150"/>
      <c r="BT293" s="150"/>
      <c r="BU293" s="150"/>
      <c r="BV293" s="150"/>
      <c r="BW293" s="150"/>
      <c r="BX293" s="150"/>
      <c r="BY293" s="150"/>
      <c r="BZ293" s="150"/>
      <c r="CA293" s="150"/>
      <c r="CB293" s="150"/>
      <c r="CC293" s="150"/>
      <c r="CD293" s="150"/>
      <c r="CE293" s="150"/>
      <c r="CF293" s="150"/>
      <c r="CG293" s="150"/>
      <c r="CH293" s="150"/>
      <c r="CI293" s="150"/>
      <c r="CJ293" s="150"/>
      <c r="CK293" s="150"/>
      <c r="CL293" s="150"/>
      <c r="CM293" s="150"/>
      <c r="CN293" s="150"/>
      <c r="CO293" s="150"/>
      <c r="CP293" s="150"/>
      <c r="CQ293" s="150"/>
      <c r="CR293" s="150"/>
      <c r="CS293" s="150"/>
      <c r="CT293" s="150"/>
      <c r="CU293" s="150"/>
      <c r="CV293" s="150"/>
      <c r="CW293" s="150"/>
      <c r="CX293" s="150"/>
      <c r="CY293" s="150"/>
    </row>
    <row r="294" ht="12.75" customHeight="1">
      <c r="A294" s="151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  <c r="BL294" s="150"/>
      <c r="BM294" s="150"/>
      <c r="BN294" s="150"/>
      <c r="BO294" s="150"/>
      <c r="BP294" s="150"/>
      <c r="BQ294" s="150"/>
      <c r="BR294" s="150"/>
      <c r="BS294" s="150"/>
      <c r="BT294" s="150"/>
      <c r="BU294" s="150"/>
      <c r="BV294" s="150"/>
      <c r="BW294" s="150"/>
      <c r="BX294" s="150"/>
      <c r="BY294" s="150"/>
      <c r="BZ294" s="150"/>
      <c r="CA294" s="150"/>
      <c r="CB294" s="150"/>
      <c r="CC294" s="150"/>
      <c r="CD294" s="150"/>
      <c r="CE294" s="150"/>
      <c r="CF294" s="150"/>
      <c r="CG294" s="150"/>
      <c r="CH294" s="150"/>
      <c r="CI294" s="150"/>
      <c r="CJ294" s="150"/>
      <c r="CK294" s="150"/>
      <c r="CL294" s="150"/>
      <c r="CM294" s="150"/>
      <c r="CN294" s="150"/>
      <c r="CO294" s="150"/>
      <c r="CP294" s="150"/>
      <c r="CQ294" s="150"/>
      <c r="CR294" s="150"/>
      <c r="CS294" s="150"/>
      <c r="CT294" s="150"/>
      <c r="CU294" s="150"/>
      <c r="CV294" s="150"/>
      <c r="CW294" s="150"/>
      <c r="CX294" s="150"/>
      <c r="CY294" s="150"/>
    </row>
    <row r="295" ht="12.75" customHeight="1">
      <c r="A295" s="151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  <c r="BL295" s="150"/>
      <c r="BM295" s="150"/>
      <c r="BN295" s="150"/>
      <c r="BO295" s="150"/>
      <c r="BP295" s="150"/>
      <c r="BQ295" s="150"/>
      <c r="BR295" s="150"/>
      <c r="BS295" s="150"/>
      <c r="BT295" s="150"/>
      <c r="BU295" s="150"/>
      <c r="BV295" s="150"/>
      <c r="BW295" s="150"/>
      <c r="BX295" s="150"/>
      <c r="BY295" s="150"/>
      <c r="BZ295" s="150"/>
      <c r="CA295" s="150"/>
      <c r="CB295" s="150"/>
      <c r="CC295" s="150"/>
      <c r="CD295" s="150"/>
      <c r="CE295" s="150"/>
      <c r="CF295" s="150"/>
      <c r="CG295" s="150"/>
      <c r="CH295" s="150"/>
      <c r="CI295" s="150"/>
      <c r="CJ295" s="150"/>
      <c r="CK295" s="150"/>
      <c r="CL295" s="150"/>
      <c r="CM295" s="150"/>
      <c r="CN295" s="150"/>
      <c r="CO295" s="150"/>
      <c r="CP295" s="150"/>
      <c r="CQ295" s="150"/>
      <c r="CR295" s="150"/>
      <c r="CS295" s="150"/>
      <c r="CT295" s="150"/>
      <c r="CU295" s="150"/>
      <c r="CV295" s="150"/>
      <c r="CW295" s="150"/>
      <c r="CX295" s="150"/>
      <c r="CY295" s="150"/>
    </row>
    <row r="296" ht="12.75" customHeight="1">
      <c r="A296" s="151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  <c r="BL296" s="150"/>
      <c r="BM296" s="150"/>
      <c r="BN296" s="150"/>
      <c r="BO296" s="150"/>
      <c r="BP296" s="150"/>
      <c r="BQ296" s="150"/>
      <c r="BR296" s="150"/>
      <c r="BS296" s="150"/>
      <c r="BT296" s="150"/>
      <c r="BU296" s="150"/>
      <c r="BV296" s="150"/>
      <c r="BW296" s="150"/>
      <c r="BX296" s="150"/>
      <c r="BY296" s="150"/>
      <c r="BZ296" s="150"/>
      <c r="CA296" s="150"/>
      <c r="CB296" s="150"/>
      <c r="CC296" s="150"/>
      <c r="CD296" s="150"/>
      <c r="CE296" s="150"/>
      <c r="CF296" s="150"/>
      <c r="CG296" s="150"/>
      <c r="CH296" s="150"/>
      <c r="CI296" s="150"/>
      <c r="CJ296" s="150"/>
      <c r="CK296" s="150"/>
      <c r="CL296" s="150"/>
      <c r="CM296" s="150"/>
      <c r="CN296" s="150"/>
      <c r="CO296" s="150"/>
      <c r="CP296" s="150"/>
      <c r="CQ296" s="150"/>
      <c r="CR296" s="150"/>
      <c r="CS296" s="150"/>
      <c r="CT296" s="150"/>
      <c r="CU296" s="150"/>
      <c r="CV296" s="150"/>
      <c r="CW296" s="150"/>
      <c r="CX296" s="150"/>
      <c r="CY296" s="150"/>
    </row>
    <row r="297" ht="12.75" customHeight="1">
      <c r="A297" s="151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  <c r="BL297" s="150"/>
      <c r="BM297" s="150"/>
      <c r="BN297" s="150"/>
      <c r="BO297" s="150"/>
      <c r="BP297" s="150"/>
      <c r="BQ297" s="150"/>
      <c r="BR297" s="150"/>
      <c r="BS297" s="150"/>
      <c r="BT297" s="150"/>
      <c r="BU297" s="150"/>
      <c r="BV297" s="150"/>
      <c r="BW297" s="150"/>
      <c r="BX297" s="150"/>
      <c r="BY297" s="150"/>
      <c r="BZ297" s="150"/>
      <c r="CA297" s="150"/>
      <c r="CB297" s="150"/>
      <c r="CC297" s="150"/>
      <c r="CD297" s="150"/>
      <c r="CE297" s="150"/>
      <c r="CF297" s="150"/>
      <c r="CG297" s="150"/>
      <c r="CH297" s="150"/>
      <c r="CI297" s="150"/>
      <c r="CJ297" s="150"/>
      <c r="CK297" s="150"/>
      <c r="CL297" s="150"/>
      <c r="CM297" s="150"/>
      <c r="CN297" s="150"/>
      <c r="CO297" s="150"/>
      <c r="CP297" s="150"/>
      <c r="CQ297" s="150"/>
      <c r="CR297" s="150"/>
      <c r="CS297" s="150"/>
      <c r="CT297" s="150"/>
      <c r="CU297" s="150"/>
      <c r="CV297" s="150"/>
      <c r="CW297" s="150"/>
      <c r="CX297" s="150"/>
      <c r="CY297" s="150"/>
    </row>
    <row r="298" ht="12.75" customHeight="1">
      <c r="A298" s="151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  <c r="BL298" s="150"/>
      <c r="BM298" s="150"/>
      <c r="BN298" s="150"/>
      <c r="BO298" s="150"/>
      <c r="BP298" s="150"/>
      <c r="BQ298" s="150"/>
      <c r="BR298" s="150"/>
      <c r="BS298" s="150"/>
      <c r="BT298" s="150"/>
      <c r="BU298" s="150"/>
      <c r="BV298" s="150"/>
      <c r="BW298" s="150"/>
      <c r="BX298" s="150"/>
      <c r="BY298" s="150"/>
      <c r="BZ298" s="150"/>
      <c r="CA298" s="150"/>
      <c r="CB298" s="150"/>
      <c r="CC298" s="150"/>
      <c r="CD298" s="150"/>
      <c r="CE298" s="150"/>
      <c r="CF298" s="150"/>
      <c r="CG298" s="150"/>
      <c r="CH298" s="150"/>
      <c r="CI298" s="150"/>
      <c r="CJ298" s="150"/>
      <c r="CK298" s="150"/>
      <c r="CL298" s="150"/>
      <c r="CM298" s="150"/>
      <c r="CN298" s="150"/>
      <c r="CO298" s="150"/>
      <c r="CP298" s="150"/>
      <c r="CQ298" s="150"/>
      <c r="CR298" s="150"/>
      <c r="CS298" s="150"/>
      <c r="CT298" s="150"/>
      <c r="CU298" s="150"/>
      <c r="CV298" s="150"/>
      <c r="CW298" s="150"/>
      <c r="CX298" s="150"/>
      <c r="CY298" s="150"/>
    </row>
    <row r="299" ht="12.75" customHeight="1">
      <c r="A299" s="151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  <c r="BL299" s="150"/>
      <c r="BM299" s="150"/>
      <c r="BN299" s="150"/>
      <c r="BO299" s="150"/>
      <c r="BP299" s="150"/>
      <c r="BQ299" s="150"/>
      <c r="BR299" s="150"/>
      <c r="BS299" s="150"/>
      <c r="BT299" s="150"/>
      <c r="BU299" s="150"/>
      <c r="BV299" s="150"/>
      <c r="BW299" s="150"/>
      <c r="BX299" s="150"/>
      <c r="BY299" s="150"/>
      <c r="BZ299" s="150"/>
      <c r="CA299" s="150"/>
      <c r="CB299" s="150"/>
      <c r="CC299" s="150"/>
      <c r="CD299" s="150"/>
      <c r="CE299" s="150"/>
      <c r="CF299" s="150"/>
      <c r="CG299" s="150"/>
      <c r="CH299" s="150"/>
      <c r="CI299" s="150"/>
      <c r="CJ299" s="150"/>
      <c r="CK299" s="150"/>
      <c r="CL299" s="150"/>
      <c r="CM299" s="150"/>
      <c r="CN299" s="150"/>
      <c r="CO299" s="150"/>
      <c r="CP299" s="150"/>
      <c r="CQ299" s="150"/>
      <c r="CR299" s="150"/>
      <c r="CS299" s="150"/>
      <c r="CT299" s="150"/>
      <c r="CU299" s="150"/>
      <c r="CV299" s="150"/>
      <c r="CW299" s="150"/>
      <c r="CX299" s="150"/>
      <c r="CY299" s="150"/>
    </row>
    <row r="300" ht="12.75" customHeight="1">
      <c r="A300" s="151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  <c r="BS300" s="150"/>
      <c r="BT300" s="150"/>
      <c r="BU300" s="150"/>
      <c r="BV300" s="150"/>
      <c r="BW300" s="150"/>
      <c r="BX300" s="150"/>
      <c r="BY300" s="150"/>
      <c r="BZ300" s="150"/>
      <c r="CA300" s="150"/>
      <c r="CB300" s="150"/>
      <c r="CC300" s="150"/>
      <c r="CD300" s="150"/>
      <c r="CE300" s="150"/>
      <c r="CF300" s="150"/>
      <c r="CG300" s="150"/>
      <c r="CH300" s="150"/>
      <c r="CI300" s="150"/>
      <c r="CJ300" s="150"/>
      <c r="CK300" s="150"/>
      <c r="CL300" s="150"/>
      <c r="CM300" s="150"/>
      <c r="CN300" s="150"/>
      <c r="CO300" s="150"/>
      <c r="CP300" s="150"/>
      <c r="CQ300" s="150"/>
      <c r="CR300" s="150"/>
      <c r="CS300" s="150"/>
      <c r="CT300" s="150"/>
      <c r="CU300" s="150"/>
      <c r="CV300" s="150"/>
      <c r="CW300" s="150"/>
      <c r="CX300" s="150"/>
      <c r="CY300" s="150"/>
    </row>
    <row r="301" ht="12.75" customHeight="1">
      <c r="A301" s="151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  <c r="BL301" s="150"/>
      <c r="BM301" s="150"/>
      <c r="BN301" s="150"/>
      <c r="BO301" s="150"/>
      <c r="BP301" s="150"/>
      <c r="BQ301" s="150"/>
      <c r="BR301" s="150"/>
      <c r="BS301" s="150"/>
      <c r="BT301" s="150"/>
      <c r="BU301" s="150"/>
      <c r="BV301" s="150"/>
      <c r="BW301" s="150"/>
      <c r="BX301" s="150"/>
      <c r="BY301" s="150"/>
      <c r="BZ301" s="150"/>
      <c r="CA301" s="150"/>
      <c r="CB301" s="150"/>
      <c r="CC301" s="150"/>
      <c r="CD301" s="150"/>
      <c r="CE301" s="150"/>
      <c r="CF301" s="150"/>
      <c r="CG301" s="150"/>
      <c r="CH301" s="150"/>
      <c r="CI301" s="150"/>
      <c r="CJ301" s="150"/>
      <c r="CK301" s="150"/>
      <c r="CL301" s="150"/>
      <c r="CM301" s="150"/>
      <c r="CN301" s="150"/>
      <c r="CO301" s="150"/>
      <c r="CP301" s="150"/>
      <c r="CQ301" s="150"/>
      <c r="CR301" s="150"/>
      <c r="CS301" s="150"/>
      <c r="CT301" s="150"/>
      <c r="CU301" s="150"/>
      <c r="CV301" s="150"/>
      <c r="CW301" s="150"/>
      <c r="CX301" s="150"/>
      <c r="CY301" s="150"/>
    </row>
    <row r="302" ht="12.75" customHeight="1">
      <c r="A302" s="151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  <c r="BL302" s="150"/>
      <c r="BM302" s="150"/>
      <c r="BN302" s="150"/>
      <c r="BO302" s="150"/>
      <c r="BP302" s="150"/>
      <c r="BQ302" s="150"/>
      <c r="BR302" s="150"/>
      <c r="BS302" s="150"/>
      <c r="BT302" s="150"/>
      <c r="BU302" s="150"/>
      <c r="BV302" s="150"/>
      <c r="BW302" s="150"/>
      <c r="BX302" s="150"/>
      <c r="BY302" s="150"/>
      <c r="BZ302" s="150"/>
      <c r="CA302" s="150"/>
      <c r="CB302" s="150"/>
      <c r="CC302" s="150"/>
      <c r="CD302" s="150"/>
      <c r="CE302" s="150"/>
      <c r="CF302" s="150"/>
      <c r="CG302" s="150"/>
      <c r="CH302" s="150"/>
      <c r="CI302" s="150"/>
      <c r="CJ302" s="150"/>
      <c r="CK302" s="150"/>
      <c r="CL302" s="150"/>
      <c r="CM302" s="150"/>
      <c r="CN302" s="150"/>
      <c r="CO302" s="150"/>
      <c r="CP302" s="150"/>
      <c r="CQ302" s="150"/>
      <c r="CR302" s="150"/>
      <c r="CS302" s="150"/>
      <c r="CT302" s="150"/>
      <c r="CU302" s="150"/>
      <c r="CV302" s="150"/>
      <c r="CW302" s="150"/>
      <c r="CX302" s="150"/>
      <c r="CY302" s="150"/>
    </row>
    <row r="303" ht="12.75" customHeight="1">
      <c r="A303" s="151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  <c r="BL303" s="150"/>
      <c r="BM303" s="150"/>
      <c r="BN303" s="150"/>
      <c r="BO303" s="150"/>
      <c r="BP303" s="150"/>
      <c r="BQ303" s="150"/>
      <c r="BR303" s="150"/>
      <c r="BS303" s="150"/>
      <c r="BT303" s="150"/>
      <c r="BU303" s="150"/>
      <c r="BV303" s="150"/>
      <c r="BW303" s="150"/>
      <c r="BX303" s="150"/>
      <c r="BY303" s="150"/>
      <c r="BZ303" s="150"/>
      <c r="CA303" s="150"/>
      <c r="CB303" s="150"/>
      <c r="CC303" s="150"/>
      <c r="CD303" s="150"/>
      <c r="CE303" s="150"/>
      <c r="CF303" s="150"/>
      <c r="CG303" s="150"/>
      <c r="CH303" s="150"/>
      <c r="CI303" s="150"/>
      <c r="CJ303" s="150"/>
      <c r="CK303" s="150"/>
      <c r="CL303" s="150"/>
      <c r="CM303" s="150"/>
      <c r="CN303" s="150"/>
      <c r="CO303" s="150"/>
      <c r="CP303" s="150"/>
      <c r="CQ303" s="150"/>
      <c r="CR303" s="150"/>
      <c r="CS303" s="150"/>
      <c r="CT303" s="150"/>
      <c r="CU303" s="150"/>
      <c r="CV303" s="150"/>
      <c r="CW303" s="150"/>
      <c r="CX303" s="150"/>
      <c r="CY303" s="150"/>
    </row>
    <row r="304" ht="12.75" customHeight="1">
      <c r="A304" s="151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  <c r="BL304" s="150"/>
      <c r="BM304" s="150"/>
      <c r="BN304" s="150"/>
      <c r="BO304" s="150"/>
      <c r="BP304" s="150"/>
      <c r="BQ304" s="150"/>
      <c r="BR304" s="150"/>
      <c r="BS304" s="150"/>
      <c r="BT304" s="150"/>
      <c r="BU304" s="150"/>
      <c r="BV304" s="150"/>
      <c r="BW304" s="150"/>
      <c r="BX304" s="150"/>
      <c r="BY304" s="150"/>
      <c r="BZ304" s="150"/>
      <c r="CA304" s="150"/>
      <c r="CB304" s="150"/>
      <c r="CC304" s="150"/>
      <c r="CD304" s="150"/>
      <c r="CE304" s="150"/>
      <c r="CF304" s="150"/>
      <c r="CG304" s="150"/>
      <c r="CH304" s="150"/>
      <c r="CI304" s="150"/>
      <c r="CJ304" s="150"/>
      <c r="CK304" s="150"/>
      <c r="CL304" s="150"/>
      <c r="CM304" s="150"/>
      <c r="CN304" s="150"/>
      <c r="CO304" s="150"/>
      <c r="CP304" s="150"/>
      <c r="CQ304" s="150"/>
      <c r="CR304" s="150"/>
      <c r="CS304" s="150"/>
      <c r="CT304" s="150"/>
      <c r="CU304" s="150"/>
      <c r="CV304" s="150"/>
      <c r="CW304" s="150"/>
      <c r="CX304" s="150"/>
      <c r="CY304" s="150"/>
    </row>
    <row r="305" ht="12.75" customHeight="1">
      <c r="A305" s="151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L305" s="150"/>
      <c r="BM305" s="150"/>
      <c r="BN305" s="150"/>
      <c r="BO305" s="150"/>
      <c r="BP305" s="150"/>
      <c r="BQ305" s="150"/>
      <c r="BR305" s="150"/>
      <c r="BS305" s="150"/>
      <c r="BT305" s="150"/>
      <c r="BU305" s="150"/>
      <c r="BV305" s="150"/>
      <c r="BW305" s="150"/>
      <c r="BX305" s="150"/>
      <c r="BY305" s="150"/>
      <c r="BZ305" s="150"/>
      <c r="CA305" s="150"/>
      <c r="CB305" s="150"/>
      <c r="CC305" s="150"/>
      <c r="CD305" s="150"/>
      <c r="CE305" s="150"/>
      <c r="CF305" s="150"/>
      <c r="CG305" s="150"/>
      <c r="CH305" s="150"/>
      <c r="CI305" s="150"/>
      <c r="CJ305" s="150"/>
      <c r="CK305" s="150"/>
      <c r="CL305" s="150"/>
      <c r="CM305" s="150"/>
      <c r="CN305" s="150"/>
      <c r="CO305" s="150"/>
      <c r="CP305" s="150"/>
      <c r="CQ305" s="150"/>
      <c r="CR305" s="150"/>
      <c r="CS305" s="150"/>
      <c r="CT305" s="150"/>
      <c r="CU305" s="150"/>
      <c r="CV305" s="150"/>
      <c r="CW305" s="150"/>
      <c r="CX305" s="150"/>
      <c r="CY305" s="150"/>
    </row>
    <row r="306" ht="12.75" customHeight="1">
      <c r="A306" s="151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0"/>
      <c r="BM306" s="150"/>
      <c r="BN306" s="150"/>
      <c r="BO306" s="150"/>
      <c r="BP306" s="150"/>
      <c r="BQ306" s="150"/>
      <c r="BR306" s="150"/>
      <c r="BS306" s="150"/>
      <c r="BT306" s="150"/>
      <c r="BU306" s="150"/>
      <c r="BV306" s="150"/>
      <c r="BW306" s="150"/>
      <c r="BX306" s="150"/>
      <c r="BY306" s="150"/>
      <c r="BZ306" s="150"/>
      <c r="CA306" s="150"/>
      <c r="CB306" s="150"/>
      <c r="CC306" s="150"/>
      <c r="CD306" s="150"/>
      <c r="CE306" s="150"/>
      <c r="CF306" s="150"/>
      <c r="CG306" s="150"/>
      <c r="CH306" s="150"/>
      <c r="CI306" s="150"/>
      <c r="CJ306" s="150"/>
      <c r="CK306" s="150"/>
      <c r="CL306" s="150"/>
      <c r="CM306" s="150"/>
      <c r="CN306" s="150"/>
      <c r="CO306" s="150"/>
      <c r="CP306" s="150"/>
      <c r="CQ306" s="150"/>
      <c r="CR306" s="150"/>
      <c r="CS306" s="150"/>
      <c r="CT306" s="150"/>
      <c r="CU306" s="150"/>
      <c r="CV306" s="150"/>
      <c r="CW306" s="150"/>
      <c r="CX306" s="150"/>
      <c r="CY306" s="150"/>
    </row>
    <row r="307" ht="12.75" customHeight="1">
      <c r="A307" s="151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L307" s="150"/>
      <c r="BM307" s="150"/>
      <c r="BN307" s="150"/>
      <c r="BO307" s="150"/>
      <c r="BP307" s="150"/>
      <c r="BQ307" s="150"/>
      <c r="BR307" s="150"/>
      <c r="BS307" s="150"/>
      <c r="BT307" s="150"/>
      <c r="BU307" s="150"/>
      <c r="BV307" s="150"/>
      <c r="BW307" s="150"/>
      <c r="BX307" s="150"/>
      <c r="BY307" s="150"/>
      <c r="BZ307" s="150"/>
      <c r="CA307" s="150"/>
      <c r="CB307" s="150"/>
      <c r="CC307" s="150"/>
      <c r="CD307" s="150"/>
      <c r="CE307" s="150"/>
      <c r="CF307" s="150"/>
      <c r="CG307" s="150"/>
      <c r="CH307" s="150"/>
      <c r="CI307" s="150"/>
      <c r="CJ307" s="150"/>
      <c r="CK307" s="150"/>
      <c r="CL307" s="150"/>
      <c r="CM307" s="150"/>
      <c r="CN307" s="150"/>
      <c r="CO307" s="150"/>
      <c r="CP307" s="150"/>
      <c r="CQ307" s="150"/>
      <c r="CR307" s="150"/>
      <c r="CS307" s="150"/>
      <c r="CT307" s="150"/>
      <c r="CU307" s="150"/>
      <c r="CV307" s="150"/>
      <c r="CW307" s="150"/>
      <c r="CX307" s="150"/>
      <c r="CY307" s="150"/>
    </row>
    <row r="308" ht="12.75" customHeight="1">
      <c r="A308" s="151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L308" s="150"/>
      <c r="BM308" s="150"/>
      <c r="BN308" s="150"/>
      <c r="BO308" s="150"/>
      <c r="BP308" s="150"/>
      <c r="BQ308" s="150"/>
      <c r="BR308" s="150"/>
      <c r="BS308" s="150"/>
      <c r="BT308" s="150"/>
      <c r="BU308" s="150"/>
      <c r="BV308" s="150"/>
      <c r="BW308" s="150"/>
      <c r="BX308" s="150"/>
      <c r="BY308" s="150"/>
      <c r="BZ308" s="150"/>
      <c r="CA308" s="150"/>
      <c r="CB308" s="150"/>
      <c r="CC308" s="150"/>
      <c r="CD308" s="150"/>
      <c r="CE308" s="150"/>
      <c r="CF308" s="150"/>
      <c r="CG308" s="150"/>
      <c r="CH308" s="150"/>
      <c r="CI308" s="150"/>
      <c r="CJ308" s="150"/>
      <c r="CK308" s="150"/>
      <c r="CL308" s="150"/>
      <c r="CM308" s="150"/>
      <c r="CN308" s="150"/>
      <c r="CO308" s="150"/>
      <c r="CP308" s="150"/>
      <c r="CQ308" s="150"/>
      <c r="CR308" s="150"/>
      <c r="CS308" s="150"/>
      <c r="CT308" s="150"/>
      <c r="CU308" s="150"/>
      <c r="CV308" s="150"/>
      <c r="CW308" s="150"/>
      <c r="CX308" s="150"/>
      <c r="CY308" s="150"/>
    </row>
    <row r="309" ht="12.75" customHeight="1">
      <c r="A309" s="151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0"/>
      <c r="BN309" s="150"/>
      <c r="BO309" s="150"/>
      <c r="BP309" s="150"/>
      <c r="BQ309" s="150"/>
      <c r="BR309" s="150"/>
      <c r="BS309" s="150"/>
      <c r="BT309" s="150"/>
      <c r="BU309" s="150"/>
      <c r="BV309" s="150"/>
      <c r="BW309" s="150"/>
      <c r="BX309" s="150"/>
      <c r="BY309" s="150"/>
      <c r="BZ309" s="150"/>
      <c r="CA309" s="150"/>
      <c r="CB309" s="150"/>
      <c r="CC309" s="150"/>
      <c r="CD309" s="150"/>
      <c r="CE309" s="150"/>
      <c r="CF309" s="150"/>
      <c r="CG309" s="150"/>
      <c r="CH309" s="150"/>
      <c r="CI309" s="150"/>
      <c r="CJ309" s="150"/>
      <c r="CK309" s="150"/>
      <c r="CL309" s="150"/>
      <c r="CM309" s="150"/>
      <c r="CN309" s="150"/>
      <c r="CO309" s="150"/>
      <c r="CP309" s="150"/>
      <c r="CQ309" s="150"/>
      <c r="CR309" s="150"/>
      <c r="CS309" s="150"/>
      <c r="CT309" s="150"/>
      <c r="CU309" s="150"/>
      <c r="CV309" s="150"/>
      <c r="CW309" s="150"/>
      <c r="CX309" s="150"/>
      <c r="CY309" s="150"/>
    </row>
    <row r="310" ht="12.75" customHeight="1">
      <c r="A310" s="151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L310" s="150"/>
      <c r="BM310" s="150"/>
      <c r="BN310" s="150"/>
      <c r="BO310" s="150"/>
      <c r="BP310" s="150"/>
      <c r="BQ310" s="150"/>
      <c r="BR310" s="150"/>
      <c r="BS310" s="150"/>
      <c r="BT310" s="150"/>
      <c r="BU310" s="150"/>
      <c r="BV310" s="150"/>
      <c r="BW310" s="150"/>
      <c r="BX310" s="150"/>
      <c r="BY310" s="150"/>
      <c r="BZ310" s="150"/>
      <c r="CA310" s="150"/>
      <c r="CB310" s="150"/>
      <c r="CC310" s="150"/>
      <c r="CD310" s="150"/>
      <c r="CE310" s="150"/>
      <c r="CF310" s="150"/>
      <c r="CG310" s="150"/>
      <c r="CH310" s="150"/>
      <c r="CI310" s="150"/>
      <c r="CJ310" s="150"/>
      <c r="CK310" s="150"/>
      <c r="CL310" s="150"/>
      <c r="CM310" s="150"/>
      <c r="CN310" s="150"/>
      <c r="CO310" s="150"/>
      <c r="CP310" s="150"/>
      <c r="CQ310" s="150"/>
      <c r="CR310" s="150"/>
      <c r="CS310" s="150"/>
      <c r="CT310" s="150"/>
      <c r="CU310" s="150"/>
      <c r="CV310" s="150"/>
      <c r="CW310" s="150"/>
      <c r="CX310" s="150"/>
      <c r="CY310" s="150"/>
    </row>
    <row r="311" ht="12.75" customHeight="1">
      <c r="A311" s="151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L311" s="150"/>
      <c r="BM311" s="150"/>
      <c r="BN311" s="150"/>
      <c r="BO311" s="150"/>
      <c r="BP311" s="150"/>
      <c r="BQ311" s="150"/>
      <c r="BR311" s="150"/>
      <c r="BS311" s="150"/>
      <c r="BT311" s="150"/>
      <c r="BU311" s="150"/>
      <c r="BV311" s="150"/>
      <c r="BW311" s="150"/>
      <c r="BX311" s="150"/>
      <c r="BY311" s="150"/>
      <c r="BZ311" s="150"/>
      <c r="CA311" s="150"/>
      <c r="CB311" s="150"/>
      <c r="CC311" s="150"/>
      <c r="CD311" s="150"/>
      <c r="CE311" s="150"/>
      <c r="CF311" s="150"/>
      <c r="CG311" s="150"/>
      <c r="CH311" s="150"/>
      <c r="CI311" s="150"/>
      <c r="CJ311" s="150"/>
      <c r="CK311" s="150"/>
      <c r="CL311" s="150"/>
      <c r="CM311" s="150"/>
      <c r="CN311" s="150"/>
      <c r="CO311" s="150"/>
      <c r="CP311" s="150"/>
      <c r="CQ311" s="150"/>
      <c r="CR311" s="150"/>
      <c r="CS311" s="150"/>
      <c r="CT311" s="150"/>
      <c r="CU311" s="150"/>
      <c r="CV311" s="150"/>
      <c r="CW311" s="150"/>
      <c r="CX311" s="150"/>
      <c r="CY311" s="150"/>
    </row>
    <row r="312" ht="12.75" customHeight="1">
      <c r="A312" s="151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L312" s="150"/>
      <c r="BM312" s="150"/>
      <c r="BN312" s="150"/>
      <c r="BO312" s="150"/>
      <c r="BP312" s="150"/>
      <c r="BQ312" s="150"/>
      <c r="BR312" s="150"/>
      <c r="BS312" s="150"/>
      <c r="BT312" s="150"/>
      <c r="BU312" s="150"/>
      <c r="BV312" s="150"/>
      <c r="BW312" s="150"/>
      <c r="BX312" s="150"/>
      <c r="BY312" s="150"/>
      <c r="BZ312" s="150"/>
      <c r="CA312" s="150"/>
      <c r="CB312" s="150"/>
      <c r="CC312" s="150"/>
      <c r="CD312" s="150"/>
      <c r="CE312" s="150"/>
      <c r="CF312" s="150"/>
      <c r="CG312" s="150"/>
      <c r="CH312" s="150"/>
      <c r="CI312" s="150"/>
      <c r="CJ312" s="150"/>
      <c r="CK312" s="150"/>
      <c r="CL312" s="150"/>
      <c r="CM312" s="150"/>
      <c r="CN312" s="150"/>
      <c r="CO312" s="150"/>
      <c r="CP312" s="150"/>
      <c r="CQ312" s="150"/>
      <c r="CR312" s="150"/>
      <c r="CS312" s="150"/>
      <c r="CT312" s="150"/>
      <c r="CU312" s="150"/>
      <c r="CV312" s="150"/>
      <c r="CW312" s="150"/>
      <c r="CX312" s="150"/>
      <c r="CY312" s="150"/>
    </row>
    <row r="313" ht="12.75" customHeight="1">
      <c r="A313" s="151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L313" s="150"/>
      <c r="BM313" s="150"/>
      <c r="BN313" s="150"/>
      <c r="BO313" s="150"/>
      <c r="BP313" s="150"/>
      <c r="BQ313" s="150"/>
      <c r="BR313" s="150"/>
      <c r="BS313" s="150"/>
      <c r="BT313" s="150"/>
      <c r="BU313" s="150"/>
      <c r="BV313" s="150"/>
      <c r="BW313" s="150"/>
      <c r="BX313" s="150"/>
      <c r="BY313" s="150"/>
      <c r="BZ313" s="150"/>
      <c r="CA313" s="150"/>
      <c r="CB313" s="150"/>
      <c r="CC313" s="150"/>
      <c r="CD313" s="150"/>
      <c r="CE313" s="150"/>
      <c r="CF313" s="150"/>
      <c r="CG313" s="150"/>
      <c r="CH313" s="150"/>
      <c r="CI313" s="150"/>
      <c r="CJ313" s="150"/>
      <c r="CK313" s="150"/>
      <c r="CL313" s="150"/>
      <c r="CM313" s="150"/>
      <c r="CN313" s="150"/>
      <c r="CO313" s="150"/>
      <c r="CP313" s="150"/>
      <c r="CQ313" s="150"/>
      <c r="CR313" s="150"/>
      <c r="CS313" s="150"/>
      <c r="CT313" s="150"/>
      <c r="CU313" s="150"/>
      <c r="CV313" s="150"/>
      <c r="CW313" s="150"/>
      <c r="CX313" s="150"/>
      <c r="CY313" s="150"/>
    </row>
    <row r="314" ht="12.75" customHeight="1">
      <c r="A314" s="151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L314" s="150"/>
      <c r="BM314" s="150"/>
      <c r="BN314" s="150"/>
      <c r="BO314" s="150"/>
      <c r="BP314" s="150"/>
      <c r="BQ314" s="150"/>
      <c r="BR314" s="150"/>
      <c r="BS314" s="150"/>
      <c r="BT314" s="150"/>
      <c r="BU314" s="150"/>
      <c r="BV314" s="150"/>
      <c r="BW314" s="150"/>
      <c r="BX314" s="150"/>
      <c r="BY314" s="150"/>
      <c r="BZ314" s="150"/>
      <c r="CA314" s="150"/>
      <c r="CB314" s="150"/>
      <c r="CC314" s="150"/>
      <c r="CD314" s="150"/>
      <c r="CE314" s="150"/>
      <c r="CF314" s="150"/>
      <c r="CG314" s="150"/>
      <c r="CH314" s="150"/>
      <c r="CI314" s="150"/>
      <c r="CJ314" s="150"/>
      <c r="CK314" s="150"/>
      <c r="CL314" s="150"/>
      <c r="CM314" s="150"/>
      <c r="CN314" s="150"/>
      <c r="CO314" s="150"/>
      <c r="CP314" s="150"/>
      <c r="CQ314" s="150"/>
      <c r="CR314" s="150"/>
      <c r="CS314" s="150"/>
      <c r="CT314" s="150"/>
      <c r="CU314" s="150"/>
      <c r="CV314" s="150"/>
      <c r="CW314" s="150"/>
      <c r="CX314" s="150"/>
      <c r="CY314" s="150"/>
    </row>
    <row r="315" ht="12.75" customHeight="1">
      <c r="A315" s="151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0"/>
      <c r="BR315" s="150"/>
      <c r="BS315" s="150"/>
      <c r="BT315" s="150"/>
      <c r="BU315" s="150"/>
      <c r="BV315" s="150"/>
      <c r="BW315" s="150"/>
      <c r="BX315" s="150"/>
      <c r="BY315" s="150"/>
      <c r="BZ315" s="150"/>
      <c r="CA315" s="150"/>
      <c r="CB315" s="150"/>
      <c r="CC315" s="150"/>
      <c r="CD315" s="150"/>
      <c r="CE315" s="150"/>
      <c r="CF315" s="150"/>
      <c r="CG315" s="150"/>
      <c r="CH315" s="150"/>
      <c r="CI315" s="150"/>
      <c r="CJ315" s="150"/>
      <c r="CK315" s="150"/>
      <c r="CL315" s="150"/>
      <c r="CM315" s="150"/>
      <c r="CN315" s="150"/>
      <c r="CO315" s="150"/>
      <c r="CP315" s="150"/>
      <c r="CQ315" s="150"/>
      <c r="CR315" s="150"/>
      <c r="CS315" s="150"/>
      <c r="CT315" s="150"/>
      <c r="CU315" s="150"/>
      <c r="CV315" s="150"/>
      <c r="CW315" s="150"/>
      <c r="CX315" s="150"/>
      <c r="CY315" s="150"/>
    </row>
    <row r="316" ht="12.75" customHeight="1">
      <c r="A316" s="151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0"/>
      <c r="BR316" s="150"/>
      <c r="BS316" s="150"/>
      <c r="BT316" s="150"/>
      <c r="BU316" s="150"/>
      <c r="BV316" s="150"/>
      <c r="BW316" s="150"/>
      <c r="BX316" s="150"/>
      <c r="BY316" s="150"/>
      <c r="BZ316" s="150"/>
      <c r="CA316" s="150"/>
      <c r="CB316" s="150"/>
      <c r="CC316" s="150"/>
      <c r="CD316" s="150"/>
      <c r="CE316" s="150"/>
      <c r="CF316" s="150"/>
      <c r="CG316" s="150"/>
      <c r="CH316" s="150"/>
      <c r="CI316" s="150"/>
      <c r="CJ316" s="150"/>
      <c r="CK316" s="150"/>
      <c r="CL316" s="150"/>
      <c r="CM316" s="150"/>
      <c r="CN316" s="150"/>
      <c r="CO316" s="150"/>
      <c r="CP316" s="150"/>
      <c r="CQ316" s="150"/>
      <c r="CR316" s="150"/>
      <c r="CS316" s="150"/>
      <c r="CT316" s="150"/>
      <c r="CU316" s="150"/>
      <c r="CV316" s="150"/>
      <c r="CW316" s="150"/>
      <c r="CX316" s="150"/>
      <c r="CY316" s="150"/>
    </row>
    <row r="317" ht="12.75" customHeight="1">
      <c r="A317" s="151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0"/>
      <c r="BR317" s="150"/>
      <c r="BS317" s="150"/>
      <c r="BT317" s="150"/>
      <c r="BU317" s="150"/>
      <c r="BV317" s="150"/>
      <c r="BW317" s="150"/>
      <c r="BX317" s="150"/>
      <c r="BY317" s="150"/>
      <c r="BZ317" s="150"/>
      <c r="CA317" s="150"/>
      <c r="CB317" s="150"/>
      <c r="CC317" s="150"/>
      <c r="CD317" s="150"/>
      <c r="CE317" s="150"/>
      <c r="CF317" s="150"/>
      <c r="CG317" s="150"/>
      <c r="CH317" s="150"/>
      <c r="CI317" s="150"/>
      <c r="CJ317" s="150"/>
      <c r="CK317" s="150"/>
      <c r="CL317" s="150"/>
      <c r="CM317" s="150"/>
      <c r="CN317" s="150"/>
      <c r="CO317" s="150"/>
      <c r="CP317" s="150"/>
      <c r="CQ317" s="150"/>
      <c r="CR317" s="150"/>
      <c r="CS317" s="150"/>
      <c r="CT317" s="150"/>
      <c r="CU317" s="150"/>
      <c r="CV317" s="150"/>
      <c r="CW317" s="150"/>
      <c r="CX317" s="150"/>
      <c r="CY317" s="150"/>
    </row>
    <row r="318" ht="12.75" customHeight="1">
      <c r="A318" s="151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  <c r="BL318" s="150"/>
      <c r="BM318" s="150"/>
      <c r="BN318" s="150"/>
      <c r="BO318" s="150"/>
      <c r="BP318" s="150"/>
      <c r="BQ318" s="150"/>
      <c r="BR318" s="150"/>
      <c r="BS318" s="150"/>
      <c r="BT318" s="150"/>
      <c r="BU318" s="150"/>
      <c r="BV318" s="150"/>
      <c r="BW318" s="150"/>
      <c r="BX318" s="150"/>
      <c r="BY318" s="150"/>
      <c r="BZ318" s="150"/>
      <c r="CA318" s="150"/>
      <c r="CB318" s="150"/>
      <c r="CC318" s="150"/>
      <c r="CD318" s="150"/>
      <c r="CE318" s="150"/>
      <c r="CF318" s="150"/>
      <c r="CG318" s="150"/>
      <c r="CH318" s="150"/>
      <c r="CI318" s="150"/>
      <c r="CJ318" s="150"/>
      <c r="CK318" s="150"/>
      <c r="CL318" s="150"/>
      <c r="CM318" s="150"/>
      <c r="CN318" s="150"/>
      <c r="CO318" s="150"/>
      <c r="CP318" s="150"/>
      <c r="CQ318" s="150"/>
      <c r="CR318" s="150"/>
      <c r="CS318" s="150"/>
      <c r="CT318" s="150"/>
      <c r="CU318" s="150"/>
      <c r="CV318" s="150"/>
      <c r="CW318" s="150"/>
      <c r="CX318" s="150"/>
      <c r="CY318" s="150"/>
    </row>
    <row r="319" ht="12.75" customHeight="1">
      <c r="A319" s="151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L319" s="150"/>
      <c r="BM319" s="150"/>
      <c r="BN319" s="150"/>
      <c r="BO319" s="150"/>
      <c r="BP319" s="150"/>
      <c r="BQ319" s="150"/>
      <c r="BR319" s="150"/>
      <c r="BS319" s="150"/>
      <c r="BT319" s="150"/>
      <c r="BU319" s="150"/>
      <c r="BV319" s="150"/>
      <c r="BW319" s="150"/>
      <c r="BX319" s="150"/>
      <c r="BY319" s="150"/>
      <c r="BZ319" s="150"/>
      <c r="CA319" s="150"/>
      <c r="CB319" s="150"/>
      <c r="CC319" s="150"/>
      <c r="CD319" s="150"/>
      <c r="CE319" s="150"/>
      <c r="CF319" s="150"/>
      <c r="CG319" s="150"/>
      <c r="CH319" s="150"/>
      <c r="CI319" s="150"/>
      <c r="CJ319" s="150"/>
      <c r="CK319" s="150"/>
      <c r="CL319" s="150"/>
      <c r="CM319" s="150"/>
      <c r="CN319" s="150"/>
      <c r="CO319" s="150"/>
      <c r="CP319" s="150"/>
      <c r="CQ319" s="150"/>
      <c r="CR319" s="150"/>
      <c r="CS319" s="150"/>
      <c r="CT319" s="150"/>
      <c r="CU319" s="150"/>
      <c r="CV319" s="150"/>
      <c r="CW319" s="150"/>
      <c r="CX319" s="150"/>
      <c r="CY319" s="150"/>
    </row>
    <row r="320" ht="12.75" customHeight="1">
      <c r="A320" s="151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  <c r="BL320" s="150"/>
      <c r="BM320" s="150"/>
      <c r="BN320" s="150"/>
      <c r="BO320" s="150"/>
      <c r="BP320" s="150"/>
      <c r="BQ320" s="150"/>
      <c r="BR320" s="150"/>
      <c r="BS320" s="150"/>
      <c r="BT320" s="150"/>
      <c r="BU320" s="150"/>
      <c r="BV320" s="150"/>
      <c r="BW320" s="150"/>
      <c r="BX320" s="150"/>
      <c r="BY320" s="150"/>
      <c r="BZ320" s="150"/>
      <c r="CA320" s="150"/>
      <c r="CB320" s="150"/>
      <c r="CC320" s="150"/>
      <c r="CD320" s="150"/>
      <c r="CE320" s="150"/>
      <c r="CF320" s="150"/>
      <c r="CG320" s="150"/>
      <c r="CH320" s="150"/>
      <c r="CI320" s="150"/>
      <c r="CJ320" s="150"/>
      <c r="CK320" s="150"/>
      <c r="CL320" s="150"/>
      <c r="CM320" s="150"/>
      <c r="CN320" s="150"/>
      <c r="CO320" s="150"/>
      <c r="CP320" s="150"/>
      <c r="CQ320" s="150"/>
      <c r="CR320" s="150"/>
      <c r="CS320" s="150"/>
      <c r="CT320" s="150"/>
      <c r="CU320" s="150"/>
      <c r="CV320" s="150"/>
      <c r="CW320" s="150"/>
      <c r="CX320" s="150"/>
      <c r="CY320" s="150"/>
    </row>
    <row r="321" ht="12.75" customHeight="1">
      <c r="A321" s="151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  <c r="BL321" s="150"/>
      <c r="BM321" s="150"/>
      <c r="BN321" s="150"/>
      <c r="BO321" s="150"/>
      <c r="BP321" s="150"/>
      <c r="BQ321" s="150"/>
      <c r="BR321" s="150"/>
      <c r="BS321" s="150"/>
      <c r="BT321" s="150"/>
      <c r="BU321" s="150"/>
      <c r="BV321" s="150"/>
      <c r="BW321" s="150"/>
      <c r="BX321" s="150"/>
      <c r="BY321" s="150"/>
      <c r="BZ321" s="150"/>
      <c r="CA321" s="150"/>
      <c r="CB321" s="150"/>
      <c r="CC321" s="150"/>
      <c r="CD321" s="150"/>
      <c r="CE321" s="150"/>
      <c r="CF321" s="150"/>
      <c r="CG321" s="150"/>
      <c r="CH321" s="150"/>
      <c r="CI321" s="150"/>
      <c r="CJ321" s="150"/>
      <c r="CK321" s="150"/>
      <c r="CL321" s="150"/>
      <c r="CM321" s="150"/>
      <c r="CN321" s="150"/>
      <c r="CO321" s="150"/>
      <c r="CP321" s="150"/>
      <c r="CQ321" s="150"/>
      <c r="CR321" s="150"/>
      <c r="CS321" s="150"/>
      <c r="CT321" s="150"/>
      <c r="CU321" s="150"/>
      <c r="CV321" s="150"/>
      <c r="CW321" s="150"/>
      <c r="CX321" s="150"/>
      <c r="CY321" s="150"/>
    </row>
    <row r="322" ht="12.75" customHeight="1">
      <c r="A322" s="151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L322" s="150"/>
      <c r="BM322" s="150"/>
      <c r="BN322" s="150"/>
      <c r="BO322" s="150"/>
      <c r="BP322" s="150"/>
      <c r="BQ322" s="150"/>
      <c r="BR322" s="150"/>
      <c r="BS322" s="150"/>
      <c r="BT322" s="150"/>
      <c r="BU322" s="150"/>
      <c r="BV322" s="150"/>
      <c r="BW322" s="150"/>
      <c r="BX322" s="150"/>
      <c r="BY322" s="150"/>
      <c r="BZ322" s="150"/>
      <c r="CA322" s="150"/>
      <c r="CB322" s="150"/>
      <c r="CC322" s="150"/>
      <c r="CD322" s="150"/>
      <c r="CE322" s="150"/>
      <c r="CF322" s="150"/>
      <c r="CG322" s="150"/>
      <c r="CH322" s="150"/>
      <c r="CI322" s="150"/>
      <c r="CJ322" s="150"/>
      <c r="CK322" s="150"/>
      <c r="CL322" s="150"/>
      <c r="CM322" s="150"/>
      <c r="CN322" s="150"/>
      <c r="CO322" s="150"/>
      <c r="CP322" s="150"/>
      <c r="CQ322" s="150"/>
      <c r="CR322" s="150"/>
      <c r="CS322" s="150"/>
      <c r="CT322" s="150"/>
      <c r="CU322" s="150"/>
      <c r="CV322" s="150"/>
      <c r="CW322" s="150"/>
      <c r="CX322" s="150"/>
      <c r="CY322" s="150"/>
    </row>
    <row r="323" ht="12.75" customHeight="1">
      <c r="A323" s="151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  <c r="BS323" s="150"/>
      <c r="BT323" s="150"/>
      <c r="BU323" s="150"/>
      <c r="BV323" s="150"/>
      <c r="BW323" s="150"/>
      <c r="BX323" s="150"/>
      <c r="BY323" s="150"/>
      <c r="BZ323" s="150"/>
      <c r="CA323" s="150"/>
      <c r="CB323" s="150"/>
      <c r="CC323" s="150"/>
      <c r="CD323" s="150"/>
      <c r="CE323" s="150"/>
      <c r="CF323" s="150"/>
      <c r="CG323" s="150"/>
      <c r="CH323" s="150"/>
      <c r="CI323" s="150"/>
      <c r="CJ323" s="150"/>
      <c r="CK323" s="150"/>
      <c r="CL323" s="150"/>
      <c r="CM323" s="150"/>
      <c r="CN323" s="150"/>
      <c r="CO323" s="150"/>
      <c r="CP323" s="150"/>
      <c r="CQ323" s="150"/>
      <c r="CR323" s="150"/>
      <c r="CS323" s="150"/>
      <c r="CT323" s="150"/>
      <c r="CU323" s="150"/>
      <c r="CV323" s="150"/>
      <c r="CW323" s="150"/>
      <c r="CX323" s="150"/>
      <c r="CY323" s="150"/>
    </row>
    <row r="324" ht="12.75" customHeight="1">
      <c r="A324" s="151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  <c r="CA324" s="150"/>
      <c r="CB324" s="150"/>
      <c r="CC324" s="150"/>
      <c r="CD324" s="150"/>
      <c r="CE324" s="150"/>
      <c r="CF324" s="150"/>
      <c r="CG324" s="150"/>
      <c r="CH324" s="150"/>
      <c r="CI324" s="150"/>
      <c r="CJ324" s="150"/>
      <c r="CK324" s="150"/>
      <c r="CL324" s="150"/>
      <c r="CM324" s="150"/>
      <c r="CN324" s="150"/>
      <c r="CO324" s="150"/>
      <c r="CP324" s="150"/>
      <c r="CQ324" s="150"/>
      <c r="CR324" s="150"/>
      <c r="CS324" s="150"/>
      <c r="CT324" s="150"/>
      <c r="CU324" s="150"/>
      <c r="CV324" s="150"/>
      <c r="CW324" s="150"/>
      <c r="CX324" s="150"/>
      <c r="CY324" s="150"/>
    </row>
    <row r="325" ht="12.75" customHeight="1">
      <c r="A325" s="151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L325" s="150"/>
      <c r="BM325" s="150"/>
      <c r="BN325" s="150"/>
      <c r="BO325" s="150"/>
      <c r="BP325" s="150"/>
      <c r="BQ325" s="150"/>
      <c r="BR325" s="150"/>
      <c r="BS325" s="150"/>
      <c r="BT325" s="150"/>
      <c r="BU325" s="150"/>
      <c r="BV325" s="150"/>
      <c r="BW325" s="150"/>
      <c r="BX325" s="150"/>
      <c r="BY325" s="150"/>
      <c r="BZ325" s="150"/>
      <c r="CA325" s="150"/>
      <c r="CB325" s="150"/>
      <c r="CC325" s="150"/>
      <c r="CD325" s="150"/>
      <c r="CE325" s="150"/>
      <c r="CF325" s="150"/>
      <c r="CG325" s="150"/>
      <c r="CH325" s="150"/>
      <c r="CI325" s="150"/>
      <c r="CJ325" s="150"/>
      <c r="CK325" s="150"/>
      <c r="CL325" s="150"/>
      <c r="CM325" s="150"/>
      <c r="CN325" s="150"/>
      <c r="CO325" s="150"/>
      <c r="CP325" s="150"/>
      <c r="CQ325" s="150"/>
      <c r="CR325" s="150"/>
      <c r="CS325" s="150"/>
      <c r="CT325" s="150"/>
      <c r="CU325" s="150"/>
      <c r="CV325" s="150"/>
      <c r="CW325" s="150"/>
      <c r="CX325" s="150"/>
      <c r="CY325" s="150"/>
    </row>
    <row r="326" ht="12.75" customHeight="1">
      <c r="A326" s="151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/>
      <c r="BO326" s="150"/>
      <c r="BP326" s="150"/>
      <c r="BQ326" s="150"/>
      <c r="BR326" s="150"/>
      <c r="BS326" s="150"/>
      <c r="BT326" s="150"/>
      <c r="BU326" s="150"/>
      <c r="BV326" s="150"/>
      <c r="BW326" s="150"/>
      <c r="BX326" s="150"/>
      <c r="BY326" s="150"/>
      <c r="BZ326" s="150"/>
      <c r="CA326" s="150"/>
      <c r="CB326" s="150"/>
      <c r="CC326" s="150"/>
      <c r="CD326" s="150"/>
      <c r="CE326" s="150"/>
      <c r="CF326" s="150"/>
      <c r="CG326" s="150"/>
      <c r="CH326" s="150"/>
      <c r="CI326" s="150"/>
      <c r="CJ326" s="150"/>
      <c r="CK326" s="150"/>
      <c r="CL326" s="150"/>
      <c r="CM326" s="150"/>
      <c r="CN326" s="150"/>
      <c r="CO326" s="150"/>
      <c r="CP326" s="150"/>
      <c r="CQ326" s="150"/>
      <c r="CR326" s="150"/>
      <c r="CS326" s="150"/>
      <c r="CT326" s="150"/>
      <c r="CU326" s="150"/>
      <c r="CV326" s="150"/>
      <c r="CW326" s="150"/>
      <c r="CX326" s="150"/>
      <c r="CY326" s="150"/>
    </row>
    <row r="327" ht="12.75" customHeight="1">
      <c r="A327" s="151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  <c r="BS327" s="150"/>
      <c r="BT327" s="150"/>
      <c r="BU327" s="150"/>
      <c r="BV327" s="150"/>
      <c r="BW327" s="150"/>
      <c r="BX327" s="150"/>
      <c r="BY327" s="150"/>
      <c r="BZ327" s="150"/>
      <c r="CA327" s="150"/>
      <c r="CB327" s="150"/>
      <c r="CC327" s="150"/>
      <c r="CD327" s="150"/>
      <c r="CE327" s="150"/>
      <c r="CF327" s="150"/>
      <c r="CG327" s="150"/>
      <c r="CH327" s="150"/>
      <c r="CI327" s="150"/>
      <c r="CJ327" s="150"/>
      <c r="CK327" s="150"/>
      <c r="CL327" s="150"/>
      <c r="CM327" s="150"/>
      <c r="CN327" s="150"/>
      <c r="CO327" s="150"/>
      <c r="CP327" s="150"/>
      <c r="CQ327" s="150"/>
      <c r="CR327" s="150"/>
      <c r="CS327" s="150"/>
      <c r="CT327" s="150"/>
      <c r="CU327" s="150"/>
      <c r="CV327" s="150"/>
      <c r="CW327" s="150"/>
      <c r="CX327" s="150"/>
      <c r="CY327" s="150"/>
    </row>
    <row r="328" ht="12.75" customHeight="1">
      <c r="A328" s="151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L328" s="150"/>
      <c r="BM328" s="150"/>
      <c r="BN328" s="150"/>
      <c r="BO328" s="150"/>
      <c r="BP328" s="150"/>
      <c r="BQ328" s="150"/>
      <c r="BR328" s="150"/>
      <c r="BS328" s="150"/>
      <c r="BT328" s="150"/>
      <c r="BU328" s="150"/>
      <c r="BV328" s="150"/>
      <c r="BW328" s="150"/>
      <c r="BX328" s="150"/>
      <c r="BY328" s="150"/>
      <c r="BZ328" s="150"/>
      <c r="CA328" s="150"/>
      <c r="CB328" s="150"/>
      <c r="CC328" s="150"/>
      <c r="CD328" s="150"/>
      <c r="CE328" s="150"/>
      <c r="CF328" s="150"/>
      <c r="CG328" s="150"/>
      <c r="CH328" s="150"/>
      <c r="CI328" s="150"/>
      <c r="CJ328" s="150"/>
      <c r="CK328" s="150"/>
      <c r="CL328" s="150"/>
      <c r="CM328" s="150"/>
      <c r="CN328" s="150"/>
      <c r="CO328" s="150"/>
      <c r="CP328" s="150"/>
      <c r="CQ328" s="150"/>
      <c r="CR328" s="150"/>
      <c r="CS328" s="150"/>
      <c r="CT328" s="150"/>
      <c r="CU328" s="150"/>
      <c r="CV328" s="150"/>
      <c r="CW328" s="150"/>
      <c r="CX328" s="150"/>
      <c r="CY328" s="150"/>
    </row>
    <row r="329" ht="12.75" customHeight="1">
      <c r="A329" s="151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  <c r="BL329" s="150"/>
      <c r="BM329" s="150"/>
      <c r="BN329" s="150"/>
      <c r="BO329" s="150"/>
      <c r="BP329" s="150"/>
      <c r="BQ329" s="150"/>
      <c r="BR329" s="150"/>
      <c r="BS329" s="150"/>
      <c r="BT329" s="150"/>
      <c r="BU329" s="150"/>
      <c r="BV329" s="150"/>
      <c r="BW329" s="150"/>
      <c r="BX329" s="150"/>
      <c r="BY329" s="150"/>
      <c r="BZ329" s="150"/>
      <c r="CA329" s="150"/>
      <c r="CB329" s="150"/>
      <c r="CC329" s="150"/>
      <c r="CD329" s="150"/>
      <c r="CE329" s="150"/>
      <c r="CF329" s="150"/>
      <c r="CG329" s="150"/>
      <c r="CH329" s="150"/>
      <c r="CI329" s="150"/>
      <c r="CJ329" s="150"/>
      <c r="CK329" s="150"/>
      <c r="CL329" s="150"/>
      <c r="CM329" s="150"/>
      <c r="CN329" s="150"/>
      <c r="CO329" s="150"/>
      <c r="CP329" s="150"/>
      <c r="CQ329" s="150"/>
      <c r="CR329" s="150"/>
      <c r="CS329" s="150"/>
      <c r="CT329" s="150"/>
      <c r="CU329" s="150"/>
      <c r="CV329" s="150"/>
      <c r="CW329" s="150"/>
      <c r="CX329" s="150"/>
      <c r="CY329" s="150"/>
    </row>
    <row r="330" ht="12.75" customHeight="1">
      <c r="A330" s="151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L330" s="150"/>
      <c r="BM330" s="150"/>
      <c r="BN330" s="150"/>
      <c r="BO330" s="150"/>
      <c r="BP330" s="150"/>
      <c r="BQ330" s="150"/>
      <c r="BR330" s="150"/>
      <c r="BS330" s="150"/>
      <c r="BT330" s="150"/>
      <c r="BU330" s="150"/>
      <c r="BV330" s="150"/>
      <c r="BW330" s="150"/>
      <c r="BX330" s="150"/>
      <c r="BY330" s="150"/>
      <c r="BZ330" s="150"/>
      <c r="CA330" s="150"/>
      <c r="CB330" s="150"/>
      <c r="CC330" s="150"/>
      <c r="CD330" s="150"/>
      <c r="CE330" s="150"/>
      <c r="CF330" s="150"/>
      <c r="CG330" s="150"/>
      <c r="CH330" s="150"/>
      <c r="CI330" s="150"/>
      <c r="CJ330" s="150"/>
      <c r="CK330" s="150"/>
      <c r="CL330" s="150"/>
      <c r="CM330" s="150"/>
      <c r="CN330" s="150"/>
      <c r="CO330" s="150"/>
      <c r="CP330" s="150"/>
      <c r="CQ330" s="150"/>
      <c r="CR330" s="150"/>
      <c r="CS330" s="150"/>
      <c r="CT330" s="150"/>
      <c r="CU330" s="150"/>
      <c r="CV330" s="150"/>
      <c r="CW330" s="150"/>
      <c r="CX330" s="150"/>
      <c r="CY330" s="150"/>
    </row>
    <row r="331" ht="12.75" customHeight="1">
      <c r="A331" s="151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L331" s="150"/>
      <c r="BM331" s="150"/>
      <c r="BN331" s="150"/>
      <c r="BO331" s="150"/>
      <c r="BP331" s="150"/>
      <c r="BQ331" s="150"/>
      <c r="BR331" s="150"/>
      <c r="BS331" s="150"/>
      <c r="BT331" s="150"/>
      <c r="BU331" s="150"/>
      <c r="BV331" s="150"/>
      <c r="BW331" s="150"/>
      <c r="BX331" s="150"/>
      <c r="BY331" s="150"/>
      <c r="BZ331" s="150"/>
      <c r="CA331" s="150"/>
      <c r="CB331" s="150"/>
      <c r="CC331" s="150"/>
      <c r="CD331" s="150"/>
      <c r="CE331" s="150"/>
      <c r="CF331" s="150"/>
      <c r="CG331" s="150"/>
      <c r="CH331" s="150"/>
      <c r="CI331" s="150"/>
      <c r="CJ331" s="150"/>
      <c r="CK331" s="150"/>
      <c r="CL331" s="150"/>
      <c r="CM331" s="150"/>
      <c r="CN331" s="150"/>
      <c r="CO331" s="150"/>
      <c r="CP331" s="150"/>
      <c r="CQ331" s="150"/>
      <c r="CR331" s="150"/>
      <c r="CS331" s="150"/>
      <c r="CT331" s="150"/>
      <c r="CU331" s="150"/>
      <c r="CV331" s="150"/>
      <c r="CW331" s="150"/>
      <c r="CX331" s="150"/>
      <c r="CY331" s="150"/>
    </row>
    <row r="332" ht="12.75" customHeight="1">
      <c r="A332" s="151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L332" s="150"/>
      <c r="BM332" s="150"/>
      <c r="BN332" s="150"/>
      <c r="BO332" s="150"/>
      <c r="BP332" s="150"/>
      <c r="BQ332" s="150"/>
      <c r="BR332" s="150"/>
      <c r="BS332" s="150"/>
      <c r="BT332" s="150"/>
      <c r="BU332" s="150"/>
      <c r="BV332" s="150"/>
      <c r="BW332" s="150"/>
      <c r="BX332" s="150"/>
      <c r="BY332" s="150"/>
      <c r="BZ332" s="150"/>
      <c r="CA332" s="150"/>
      <c r="CB332" s="150"/>
      <c r="CC332" s="150"/>
      <c r="CD332" s="150"/>
      <c r="CE332" s="150"/>
      <c r="CF332" s="150"/>
      <c r="CG332" s="150"/>
      <c r="CH332" s="150"/>
      <c r="CI332" s="150"/>
      <c r="CJ332" s="150"/>
      <c r="CK332" s="150"/>
      <c r="CL332" s="150"/>
      <c r="CM332" s="150"/>
      <c r="CN332" s="150"/>
      <c r="CO332" s="150"/>
      <c r="CP332" s="150"/>
      <c r="CQ332" s="150"/>
      <c r="CR332" s="150"/>
      <c r="CS332" s="150"/>
      <c r="CT332" s="150"/>
      <c r="CU332" s="150"/>
      <c r="CV332" s="150"/>
      <c r="CW332" s="150"/>
      <c r="CX332" s="150"/>
      <c r="CY332" s="150"/>
    </row>
    <row r="333" ht="12.75" customHeight="1">
      <c r="A333" s="151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L333" s="150"/>
      <c r="BM333" s="150"/>
      <c r="BN333" s="150"/>
      <c r="BO333" s="150"/>
      <c r="BP333" s="150"/>
      <c r="BQ333" s="150"/>
      <c r="BR333" s="150"/>
      <c r="BS333" s="150"/>
      <c r="BT333" s="150"/>
      <c r="BU333" s="150"/>
      <c r="BV333" s="150"/>
      <c r="BW333" s="150"/>
      <c r="BX333" s="150"/>
      <c r="BY333" s="150"/>
      <c r="BZ333" s="150"/>
      <c r="CA333" s="150"/>
      <c r="CB333" s="150"/>
      <c r="CC333" s="150"/>
      <c r="CD333" s="150"/>
      <c r="CE333" s="150"/>
      <c r="CF333" s="150"/>
      <c r="CG333" s="150"/>
      <c r="CH333" s="150"/>
      <c r="CI333" s="150"/>
      <c r="CJ333" s="150"/>
      <c r="CK333" s="150"/>
      <c r="CL333" s="150"/>
      <c r="CM333" s="150"/>
      <c r="CN333" s="150"/>
      <c r="CO333" s="150"/>
      <c r="CP333" s="150"/>
      <c r="CQ333" s="150"/>
      <c r="CR333" s="150"/>
      <c r="CS333" s="150"/>
      <c r="CT333" s="150"/>
      <c r="CU333" s="150"/>
      <c r="CV333" s="150"/>
      <c r="CW333" s="150"/>
      <c r="CX333" s="150"/>
      <c r="CY333" s="150"/>
    </row>
    <row r="334" ht="12.75" customHeight="1">
      <c r="A334" s="151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L334" s="150"/>
      <c r="BM334" s="150"/>
      <c r="BN334" s="150"/>
      <c r="BO334" s="150"/>
      <c r="BP334" s="150"/>
      <c r="BQ334" s="150"/>
      <c r="BR334" s="150"/>
      <c r="BS334" s="150"/>
      <c r="BT334" s="150"/>
      <c r="BU334" s="150"/>
      <c r="BV334" s="150"/>
      <c r="BW334" s="150"/>
      <c r="BX334" s="150"/>
      <c r="BY334" s="150"/>
      <c r="BZ334" s="150"/>
      <c r="CA334" s="150"/>
      <c r="CB334" s="150"/>
      <c r="CC334" s="150"/>
      <c r="CD334" s="150"/>
      <c r="CE334" s="150"/>
      <c r="CF334" s="150"/>
      <c r="CG334" s="150"/>
      <c r="CH334" s="150"/>
      <c r="CI334" s="150"/>
      <c r="CJ334" s="150"/>
      <c r="CK334" s="150"/>
      <c r="CL334" s="150"/>
      <c r="CM334" s="150"/>
      <c r="CN334" s="150"/>
      <c r="CO334" s="150"/>
      <c r="CP334" s="150"/>
      <c r="CQ334" s="150"/>
      <c r="CR334" s="150"/>
      <c r="CS334" s="150"/>
      <c r="CT334" s="150"/>
      <c r="CU334" s="150"/>
      <c r="CV334" s="150"/>
      <c r="CW334" s="150"/>
      <c r="CX334" s="150"/>
      <c r="CY334" s="150"/>
    </row>
    <row r="335" ht="12.75" customHeight="1">
      <c r="A335" s="151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L335" s="150"/>
      <c r="BM335" s="150"/>
      <c r="BN335" s="150"/>
      <c r="BO335" s="150"/>
      <c r="BP335" s="150"/>
      <c r="BQ335" s="150"/>
      <c r="BR335" s="150"/>
      <c r="BS335" s="150"/>
      <c r="BT335" s="150"/>
      <c r="BU335" s="150"/>
      <c r="BV335" s="150"/>
      <c r="BW335" s="150"/>
      <c r="BX335" s="150"/>
      <c r="BY335" s="150"/>
      <c r="BZ335" s="150"/>
      <c r="CA335" s="150"/>
      <c r="CB335" s="150"/>
      <c r="CC335" s="150"/>
      <c r="CD335" s="150"/>
      <c r="CE335" s="150"/>
      <c r="CF335" s="150"/>
      <c r="CG335" s="150"/>
      <c r="CH335" s="150"/>
      <c r="CI335" s="150"/>
      <c r="CJ335" s="150"/>
      <c r="CK335" s="150"/>
      <c r="CL335" s="150"/>
      <c r="CM335" s="150"/>
      <c r="CN335" s="150"/>
      <c r="CO335" s="150"/>
      <c r="CP335" s="150"/>
      <c r="CQ335" s="150"/>
      <c r="CR335" s="150"/>
      <c r="CS335" s="150"/>
      <c r="CT335" s="150"/>
      <c r="CU335" s="150"/>
      <c r="CV335" s="150"/>
      <c r="CW335" s="150"/>
      <c r="CX335" s="150"/>
      <c r="CY335" s="150"/>
    </row>
    <row r="336" ht="12.75" customHeight="1">
      <c r="A336" s="151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L336" s="150"/>
      <c r="BM336" s="150"/>
      <c r="BN336" s="150"/>
      <c r="BO336" s="150"/>
      <c r="BP336" s="150"/>
      <c r="BQ336" s="150"/>
      <c r="BR336" s="150"/>
      <c r="BS336" s="150"/>
      <c r="BT336" s="150"/>
      <c r="BU336" s="150"/>
      <c r="BV336" s="150"/>
      <c r="BW336" s="150"/>
      <c r="BX336" s="150"/>
      <c r="BY336" s="150"/>
      <c r="BZ336" s="150"/>
      <c r="CA336" s="150"/>
      <c r="CB336" s="150"/>
      <c r="CC336" s="150"/>
      <c r="CD336" s="150"/>
      <c r="CE336" s="150"/>
      <c r="CF336" s="150"/>
      <c r="CG336" s="150"/>
      <c r="CH336" s="150"/>
      <c r="CI336" s="150"/>
      <c r="CJ336" s="150"/>
      <c r="CK336" s="150"/>
      <c r="CL336" s="150"/>
      <c r="CM336" s="150"/>
      <c r="CN336" s="150"/>
      <c r="CO336" s="150"/>
      <c r="CP336" s="150"/>
      <c r="CQ336" s="150"/>
      <c r="CR336" s="150"/>
      <c r="CS336" s="150"/>
      <c r="CT336" s="150"/>
      <c r="CU336" s="150"/>
      <c r="CV336" s="150"/>
      <c r="CW336" s="150"/>
      <c r="CX336" s="150"/>
      <c r="CY336" s="150"/>
    </row>
    <row r="337" ht="12.75" customHeight="1">
      <c r="A337" s="151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L337" s="150"/>
      <c r="BM337" s="150"/>
      <c r="BN337" s="150"/>
      <c r="BO337" s="150"/>
      <c r="BP337" s="150"/>
      <c r="BQ337" s="150"/>
      <c r="BR337" s="150"/>
      <c r="BS337" s="150"/>
      <c r="BT337" s="150"/>
      <c r="BU337" s="150"/>
      <c r="BV337" s="150"/>
      <c r="BW337" s="150"/>
      <c r="BX337" s="150"/>
      <c r="BY337" s="150"/>
      <c r="BZ337" s="150"/>
      <c r="CA337" s="150"/>
      <c r="CB337" s="150"/>
      <c r="CC337" s="150"/>
      <c r="CD337" s="150"/>
      <c r="CE337" s="150"/>
      <c r="CF337" s="150"/>
      <c r="CG337" s="150"/>
      <c r="CH337" s="150"/>
      <c r="CI337" s="150"/>
      <c r="CJ337" s="150"/>
      <c r="CK337" s="150"/>
      <c r="CL337" s="150"/>
      <c r="CM337" s="150"/>
      <c r="CN337" s="150"/>
      <c r="CO337" s="150"/>
      <c r="CP337" s="150"/>
      <c r="CQ337" s="150"/>
      <c r="CR337" s="150"/>
      <c r="CS337" s="150"/>
      <c r="CT337" s="150"/>
      <c r="CU337" s="150"/>
      <c r="CV337" s="150"/>
      <c r="CW337" s="150"/>
      <c r="CX337" s="150"/>
      <c r="CY337" s="150"/>
    </row>
    <row r="338" ht="12.75" customHeight="1">
      <c r="A338" s="151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L338" s="150"/>
      <c r="BM338" s="150"/>
      <c r="BN338" s="150"/>
      <c r="BO338" s="150"/>
      <c r="BP338" s="150"/>
      <c r="BQ338" s="150"/>
      <c r="BR338" s="150"/>
      <c r="BS338" s="150"/>
      <c r="BT338" s="150"/>
      <c r="BU338" s="150"/>
      <c r="BV338" s="150"/>
      <c r="BW338" s="150"/>
      <c r="BX338" s="150"/>
      <c r="BY338" s="150"/>
      <c r="BZ338" s="150"/>
      <c r="CA338" s="150"/>
      <c r="CB338" s="150"/>
      <c r="CC338" s="150"/>
      <c r="CD338" s="150"/>
      <c r="CE338" s="150"/>
      <c r="CF338" s="150"/>
      <c r="CG338" s="150"/>
      <c r="CH338" s="150"/>
      <c r="CI338" s="150"/>
      <c r="CJ338" s="150"/>
      <c r="CK338" s="150"/>
      <c r="CL338" s="150"/>
      <c r="CM338" s="150"/>
      <c r="CN338" s="150"/>
      <c r="CO338" s="150"/>
      <c r="CP338" s="150"/>
      <c r="CQ338" s="150"/>
      <c r="CR338" s="150"/>
      <c r="CS338" s="150"/>
      <c r="CT338" s="150"/>
      <c r="CU338" s="150"/>
      <c r="CV338" s="150"/>
      <c r="CW338" s="150"/>
      <c r="CX338" s="150"/>
      <c r="CY338" s="150"/>
    </row>
    <row r="339" ht="12.75" customHeight="1">
      <c r="A339" s="151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  <c r="BL339" s="150"/>
      <c r="BM339" s="150"/>
      <c r="BN339" s="150"/>
      <c r="BO339" s="150"/>
      <c r="BP339" s="150"/>
      <c r="BQ339" s="150"/>
      <c r="BR339" s="150"/>
      <c r="BS339" s="150"/>
      <c r="BT339" s="150"/>
      <c r="BU339" s="150"/>
      <c r="BV339" s="150"/>
      <c r="BW339" s="150"/>
      <c r="BX339" s="150"/>
      <c r="BY339" s="150"/>
      <c r="BZ339" s="150"/>
      <c r="CA339" s="150"/>
      <c r="CB339" s="150"/>
      <c r="CC339" s="150"/>
      <c r="CD339" s="150"/>
      <c r="CE339" s="150"/>
      <c r="CF339" s="150"/>
      <c r="CG339" s="150"/>
      <c r="CH339" s="150"/>
      <c r="CI339" s="150"/>
      <c r="CJ339" s="150"/>
      <c r="CK339" s="150"/>
      <c r="CL339" s="150"/>
      <c r="CM339" s="150"/>
      <c r="CN339" s="150"/>
      <c r="CO339" s="150"/>
      <c r="CP339" s="150"/>
      <c r="CQ339" s="150"/>
      <c r="CR339" s="150"/>
      <c r="CS339" s="150"/>
      <c r="CT339" s="150"/>
      <c r="CU339" s="150"/>
      <c r="CV339" s="150"/>
      <c r="CW339" s="150"/>
      <c r="CX339" s="150"/>
      <c r="CY339" s="150"/>
    </row>
    <row r="340" ht="12.75" customHeight="1">
      <c r="A340" s="151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L340" s="150"/>
      <c r="BM340" s="150"/>
      <c r="BN340" s="150"/>
      <c r="BO340" s="150"/>
      <c r="BP340" s="150"/>
      <c r="BQ340" s="150"/>
      <c r="BR340" s="150"/>
      <c r="BS340" s="150"/>
      <c r="BT340" s="150"/>
      <c r="BU340" s="150"/>
      <c r="BV340" s="150"/>
      <c r="BW340" s="150"/>
      <c r="BX340" s="150"/>
      <c r="BY340" s="150"/>
      <c r="BZ340" s="150"/>
      <c r="CA340" s="150"/>
      <c r="CB340" s="150"/>
      <c r="CC340" s="150"/>
      <c r="CD340" s="150"/>
      <c r="CE340" s="150"/>
      <c r="CF340" s="150"/>
      <c r="CG340" s="150"/>
      <c r="CH340" s="150"/>
      <c r="CI340" s="150"/>
      <c r="CJ340" s="150"/>
      <c r="CK340" s="150"/>
      <c r="CL340" s="150"/>
      <c r="CM340" s="150"/>
      <c r="CN340" s="150"/>
      <c r="CO340" s="150"/>
      <c r="CP340" s="150"/>
      <c r="CQ340" s="150"/>
      <c r="CR340" s="150"/>
      <c r="CS340" s="150"/>
      <c r="CT340" s="150"/>
      <c r="CU340" s="150"/>
      <c r="CV340" s="150"/>
      <c r="CW340" s="150"/>
      <c r="CX340" s="150"/>
      <c r="CY340" s="150"/>
    </row>
    <row r="341" ht="12.75" customHeight="1">
      <c r="A341" s="151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L341" s="150"/>
      <c r="BM341" s="150"/>
      <c r="BN341" s="150"/>
      <c r="BO341" s="150"/>
      <c r="BP341" s="150"/>
      <c r="BQ341" s="150"/>
      <c r="BR341" s="150"/>
      <c r="BS341" s="150"/>
      <c r="BT341" s="150"/>
      <c r="BU341" s="150"/>
      <c r="BV341" s="150"/>
      <c r="BW341" s="150"/>
      <c r="BX341" s="150"/>
      <c r="BY341" s="150"/>
      <c r="BZ341" s="150"/>
      <c r="CA341" s="150"/>
      <c r="CB341" s="150"/>
      <c r="CC341" s="150"/>
      <c r="CD341" s="150"/>
      <c r="CE341" s="150"/>
      <c r="CF341" s="150"/>
      <c r="CG341" s="150"/>
      <c r="CH341" s="150"/>
      <c r="CI341" s="150"/>
      <c r="CJ341" s="150"/>
      <c r="CK341" s="150"/>
      <c r="CL341" s="150"/>
      <c r="CM341" s="150"/>
      <c r="CN341" s="150"/>
      <c r="CO341" s="150"/>
      <c r="CP341" s="150"/>
      <c r="CQ341" s="150"/>
      <c r="CR341" s="150"/>
      <c r="CS341" s="150"/>
      <c r="CT341" s="150"/>
      <c r="CU341" s="150"/>
      <c r="CV341" s="150"/>
      <c r="CW341" s="150"/>
      <c r="CX341" s="150"/>
      <c r="CY341" s="150"/>
    </row>
    <row r="342" ht="12.75" customHeight="1">
      <c r="A342" s="151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L342" s="150"/>
      <c r="BM342" s="150"/>
      <c r="BN342" s="150"/>
      <c r="BO342" s="150"/>
      <c r="BP342" s="150"/>
      <c r="BQ342" s="150"/>
      <c r="BR342" s="150"/>
      <c r="BS342" s="150"/>
      <c r="BT342" s="150"/>
      <c r="BU342" s="150"/>
      <c r="BV342" s="150"/>
      <c r="BW342" s="150"/>
      <c r="BX342" s="150"/>
      <c r="BY342" s="150"/>
      <c r="BZ342" s="150"/>
      <c r="CA342" s="150"/>
      <c r="CB342" s="150"/>
      <c r="CC342" s="150"/>
      <c r="CD342" s="150"/>
      <c r="CE342" s="150"/>
      <c r="CF342" s="150"/>
      <c r="CG342" s="150"/>
      <c r="CH342" s="150"/>
      <c r="CI342" s="150"/>
      <c r="CJ342" s="150"/>
      <c r="CK342" s="150"/>
      <c r="CL342" s="150"/>
      <c r="CM342" s="150"/>
      <c r="CN342" s="150"/>
      <c r="CO342" s="150"/>
      <c r="CP342" s="150"/>
      <c r="CQ342" s="150"/>
      <c r="CR342" s="150"/>
      <c r="CS342" s="150"/>
      <c r="CT342" s="150"/>
      <c r="CU342" s="150"/>
      <c r="CV342" s="150"/>
      <c r="CW342" s="150"/>
      <c r="CX342" s="150"/>
      <c r="CY342" s="150"/>
    </row>
    <row r="343" ht="12.75" customHeight="1">
      <c r="A343" s="151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L343" s="150"/>
      <c r="BM343" s="150"/>
      <c r="BN343" s="150"/>
      <c r="BO343" s="150"/>
      <c r="BP343" s="150"/>
      <c r="BQ343" s="150"/>
      <c r="BR343" s="150"/>
      <c r="BS343" s="150"/>
      <c r="BT343" s="150"/>
      <c r="BU343" s="150"/>
      <c r="BV343" s="150"/>
      <c r="BW343" s="150"/>
      <c r="BX343" s="150"/>
      <c r="BY343" s="150"/>
      <c r="BZ343" s="150"/>
      <c r="CA343" s="150"/>
      <c r="CB343" s="150"/>
      <c r="CC343" s="150"/>
      <c r="CD343" s="150"/>
      <c r="CE343" s="150"/>
      <c r="CF343" s="150"/>
      <c r="CG343" s="150"/>
      <c r="CH343" s="150"/>
      <c r="CI343" s="150"/>
      <c r="CJ343" s="150"/>
      <c r="CK343" s="150"/>
      <c r="CL343" s="150"/>
      <c r="CM343" s="150"/>
      <c r="CN343" s="150"/>
      <c r="CO343" s="150"/>
      <c r="CP343" s="150"/>
      <c r="CQ343" s="150"/>
      <c r="CR343" s="150"/>
      <c r="CS343" s="150"/>
      <c r="CT343" s="150"/>
      <c r="CU343" s="150"/>
      <c r="CV343" s="150"/>
      <c r="CW343" s="150"/>
      <c r="CX343" s="150"/>
      <c r="CY343" s="150"/>
    </row>
    <row r="344" ht="12.75" customHeight="1">
      <c r="A344" s="151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L344" s="150"/>
      <c r="BM344" s="150"/>
      <c r="BN344" s="150"/>
      <c r="BO344" s="150"/>
      <c r="BP344" s="150"/>
      <c r="BQ344" s="150"/>
      <c r="BR344" s="150"/>
      <c r="BS344" s="150"/>
      <c r="BT344" s="150"/>
      <c r="BU344" s="150"/>
      <c r="BV344" s="150"/>
      <c r="BW344" s="150"/>
      <c r="BX344" s="150"/>
      <c r="BY344" s="150"/>
      <c r="BZ344" s="150"/>
      <c r="CA344" s="150"/>
      <c r="CB344" s="150"/>
      <c r="CC344" s="150"/>
      <c r="CD344" s="150"/>
      <c r="CE344" s="150"/>
      <c r="CF344" s="150"/>
      <c r="CG344" s="150"/>
      <c r="CH344" s="150"/>
      <c r="CI344" s="150"/>
      <c r="CJ344" s="150"/>
      <c r="CK344" s="150"/>
      <c r="CL344" s="150"/>
      <c r="CM344" s="150"/>
      <c r="CN344" s="150"/>
      <c r="CO344" s="150"/>
      <c r="CP344" s="150"/>
      <c r="CQ344" s="150"/>
      <c r="CR344" s="150"/>
      <c r="CS344" s="150"/>
      <c r="CT344" s="150"/>
      <c r="CU344" s="150"/>
      <c r="CV344" s="150"/>
      <c r="CW344" s="150"/>
      <c r="CX344" s="150"/>
      <c r="CY344" s="150"/>
    </row>
    <row r="345" ht="12.75" customHeight="1">
      <c r="A345" s="151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  <c r="BL345" s="150"/>
      <c r="BM345" s="150"/>
      <c r="BN345" s="150"/>
      <c r="BO345" s="150"/>
      <c r="BP345" s="150"/>
      <c r="BQ345" s="150"/>
      <c r="BR345" s="150"/>
      <c r="BS345" s="150"/>
      <c r="BT345" s="150"/>
      <c r="BU345" s="150"/>
      <c r="BV345" s="150"/>
      <c r="BW345" s="150"/>
      <c r="BX345" s="150"/>
      <c r="BY345" s="150"/>
      <c r="BZ345" s="150"/>
      <c r="CA345" s="150"/>
      <c r="CB345" s="150"/>
      <c r="CC345" s="150"/>
      <c r="CD345" s="150"/>
      <c r="CE345" s="150"/>
      <c r="CF345" s="150"/>
      <c r="CG345" s="150"/>
      <c r="CH345" s="150"/>
      <c r="CI345" s="150"/>
      <c r="CJ345" s="150"/>
      <c r="CK345" s="150"/>
      <c r="CL345" s="150"/>
      <c r="CM345" s="150"/>
      <c r="CN345" s="150"/>
      <c r="CO345" s="150"/>
      <c r="CP345" s="150"/>
      <c r="CQ345" s="150"/>
      <c r="CR345" s="150"/>
      <c r="CS345" s="150"/>
      <c r="CT345" s="150"/>
      <c r="CU345" s="150"/>
      <c r="CV345" s="150"/>
      <c r="CW345" s="150"/>
      <c r="CX345" s="150"/>
      <c r="CY345" s="150"/>
    </row>
    <row r="346" ht="12.75" customHeight="1">
      <c r="A346" s="151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L346" s="150"/>
      <c r="BM346" s="150"/>
      <c r="BN346" s="150"/>
      <c r="BO346" s="150"/>
      <c r="BP346" s="150"/>
      <c r="BQ346" s="150"/>
      <c r="BR346" s="150"/>
      <c r="BS346" s="150"/>
      <c r="BT346" s="150"/>
      <c r="BU346" s="150"/>
      <c r="BV346" s="150"/>
      <c r="BW346" s="150"/>
      <c r="BX346" s="150"/>
      <c r="BY346" s="150"/>
      <c r="BZ346" s="150"/>
      <c r="CA346" s="150"/>
      <c r="CB346" s="150"/>
      <c r="CC346" s="150"/>
      <c r="CD346" s="150"/>
      <c r="CE346" s="150"/>
      <c r="CF346" s="150"/>
      <c r="CG346" s="150"/>
      <c r="CH346" s="150"/>
      <c r="CI346" s="150"/>
      <c r="CJ346" s="150"/>
      <c r="CK346" s="150"/>
      <c r="CL346" s="150"/>
      <c r="CM346" s="150"/>
      <c r="CN346" s="150"/>
      <c r="CO346" s="150"/>
      <c r="CP346" s="150"/>
      <c r="CQ346" s="150"/>
      <c r="CR346" s="150"/>
      <c r="CS346" s="150"/>
      <c r="CT346" s="150"/>
      <c r="CU346" s="150"/>
      <c r="CV346" s="150"/>
      <c r="CW346" s="150"/>
      <c r="CX346" s="150"/>
      <c r="CY346" s="150"/>
    </row>
    <row r="347" ht="12.75" customHeight="1">
      <c r="A347" s="151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L347" s="150"/>
      <c r="BM347" s="150"/>
      <c r="BN347" s="150"/>
      <c r="BO347" s="150"/>
      <c r="BP347" s="150"/>
      <c r="BQ347" s="150"/>
      <c r="BR347" s="150"/>
      <c r="BS347" s="150"/>
      <c r="BT347" s="150"/>
      <c r="BU347" s="150"/>
      <c r="BV347" s="150"/>
      <c r="BW347" s="150"/>
      <c r="BX347" s="150"/>
      <c r="BY347" s="150"/>
      <c r="BZ347" s="150"/>
      <c r="CA347" s="150"/>
      <c r="CB347" s="150"/>
      <c r="CC347" s="150"/>
      <c r="CD347" s="150"/>
      <c r="CE347" s="150"/>
      <c r="CF347" s="150"/>
      <c r="CG347" s="150"/>
      <c r="CH347" s="150"/>
      <c r="CI347" s="150"/>
      <c r="CJ347" s="150"/>
      <c r="CK347" s="150"/>
      <c r="CL347" s="150"/>
      <c r="CM347" s="150"/>
      <c r="CN347" s="150"/>
      <c r="CO347" s="150"/>
      <c r="CP347" s="150"/>
      <c r="CQ347" s="150"/>
      <c r="CR347" s="150"/>
      <c r="CS347" s="150"/>
      <c r="CT347" s="150"/>
      <c r="CU347" s="150"/>
      <c r="CV347" s="150"/>
      <c r="CW347" s="150"/>
      <c r="CX347" s="150"/>
      <c r="CY347" s="150"/>
    </row>
    <row r="348" ht="12.75" customHeight="1">
      <c r="A348" s="151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L348" s="150"/>
      <c r="BM348" s="150"/>
      <c r="BN348" s="150"/>
      <c r="BO348" s="150"/>
      <c r="BP348" s="150"/>
      <c r="BQ348" s="150"/>
      <c r="BR348" s="150"/>
      <c r="BS348" s="150"/>
      <c r="BT348" s="150"/>
      <c r="BU348" s="150"/>
      <c r="BV348" s="150"/>
      <c r="BW348" s="150"/>
      <c r="BX348" s="150"/>
      <c r="BY348" s="150"/>
      <c r="BZ348" s="150"/>
      <c r="CA348" s="150"/>
      <c r="CB348" s="150"/>
      <c r="CC348" s="150"/>
      <c r="CD348" s="150"/>
      <c r="CE348" s="150"/>
      <c r="CF348" s="150"/>
      <c r="CG348" s="150"/>
      <c r="CH348" s="150"/>
      <c r="CI348" s="150"/>
      <c r="CJ348" s="150"/>
      <c r="CK348" s="150"/>
      <c r="CL348" s="150"/>
      <c r="CM348" s="150"/>
      <c r="CN348" s="150"/>
      <c r="CO348" s="150"/>
      <c r="CP348" s="150"/>
      <c r="CQ348" s="150"/>
      <c r="CR348" s="150"/>
      <c r="CS348" s="150"/>
      <c r="CT348" s="150"/>
      <c r="CU348" s="150"/>
      <c r="CV348" s="150"/>
      <c r="CW348" s="150"/>
      <c r="CX348" s="150"/>
      <c r="CY348" s="150"/>
    </row>
    <row r="349" ht="12.75" customHeight="1">
      <c r="A349" s="151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  <c r="BL349" s="150"/>
      <c r="BM349" s="150"/>
      <c r="BN349" s="150"/>
      <c r="BO349" s="150"/>
      <c r="BP349" s="150"/>
      <c r="BQ349" s="150"/>
      <c r="BR349" s="150"/>
      <c r="BS349" s="150"/>
      <c r="BT349" s="150"/>
      <c r="BU349" s="150"/>
      <c r="BV349" s="150"/>
      <c r="BW349" s="150"/>
      <c r="BX349" s="150"/>
      <c r="BY349" s="150"/>
      <c r="BZ349" s="150"/>
      <c r="CA349" s="150"/>
      <c r="CB349" s="150"/>
      <c r="CC349" s="150"/>
      <c r="CD349" s="150"/>
      <c r="CE349" s="150"/>
      <c r="CF349" s="150"/>
      <c r="CG349" s="150"/>
      <c r="CH349" s="150"/>
      <c r="CI349" s="150"/>
      <c r="CJ349" s="150"/>
      <c r="CK349" s="150"/>
      <c r="CL349" s="150"/>
      <c r="CM349" s="150"/>
      <c r="CN349" s="150"/>
      <c r="CO349" s="150"/>
      <c r="CP349" s="150"/>
      <c r="CQ349" s="150"/>
      <c r="CR349" s="150"/>
      <c r="CS349" s="150"/>
      <c r="CT349" s="150"/>
      <c r="CU349" s="150"/>
      <c r="CV349" s="150"/>
      <c r="CW349" s="150"/>
      <c r="CX349" s="150"/>
      <c r="CY349" s="150"/>
    </row>
    <row r="350" ht="12.75" customHeight="1">
      <c r="A350" s="151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L350" s="150"/>
      <c r="BM350" s="150"/>
      <c r="BN350" s="150"/>
      <c r="BO350" s="150"/>
      <c r="BP350" s="150"/>
      <c r="BQ350" s="150"/>
      <c r="BR350" s="150"/>
      <c r="BS350" s="150"/>
      <c r="BT350" s="150"/>
      <c r="BU350" s="150"/>
      <c r="BV350" s="150"/>
      <c r="BW350" s="150"/>
      <c r="BX350" s="150"/>
      <c r="BY350" s="150"/>
      <c r="BZ350" s="150"/>
      <c r="CA350" s="150"/>
      <c r="CB350" s="150"/>
      <c r="CC350" s="150"/>
      <c r="CD350" s="150"/>
      <c r="CE350" s="150"/>
      <c r="CF350" s="150"/>
      <c r="CG350" s="150"/>
      <c r="CH350" s="150"/>
      <c r="CI350" s="150"/>
      <c r="CJ350" s="150"/>
      <c r="CK350" s="150"/>
      <c r="CL350" s="150"/>
      <c r="CM350" s="150"/>
      <c r="CN350" s="150"/>
      <c r="CO350" s="150"/>
      <c r="CP350" s="150"/>
      <c r="CQ350" s="150"/>
      <c r="CR350" s="150"/>
      <c r="CS350" s="150"/>
      <c r="CT350" s="150"/>
      <c r="CU350" s="150"/>
      <c r="CV350" s="150"/>
      <c r="CW350" s="150"/>
      <c r="CX350" s="150"/>
      <c r="CY350" s="150"/>
    </row>
    <row r="351" ht="12.75" customHeight="1">
      <c r="A351" s="151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L351" s="150"/>
      <c r="BM351" s="150"/>
      <c r="BN351" s="150"/>
      <c r="BO351" s="150"/>
      <c r="BP351" s="150"/>
      <c r="BQ351" s="150"/>
      <c r="BR351" s="150"/>
      <c r="BS351" s="150"/>
      <c r="BT351" s="150"/>
      <c r="BU351" s="150"/>
      <c r="BV351" s="150"/>
      <c r="BW351" s="150"/>
      <c r="BX351" s="150"/>
      <c r="BY351" s="150"/>
      <c r="BZ351" s="150"/>
      <c r="CA351" s="150"/>
      <c r="CB351" s="150"/>
      <c r="CC351" s="150"/>
      <c r="CD351" s="150"/>
      <c r="CE351" s="150"/>
      <c r="CF351" s="150"/>
      <c r="CG351" s="150"/>
      <c r="CH351" s="150"/>
      <c r="CI351" s="150"/>
      <c r="CJ351" s="150"/>
      <c r="CK351" s="150"/>
      <c r="CL351" s="150"/>
      <c r="CM351" s="150"/>
      <c r="CN351" s="150"/>
      <c r="CO351" s="150"/>
      <c r="CP351" s="150"/>
      <c r="CQ351" s="150"/>
      <c r="CR351" s="150"/>
      <c r="CS351" s="150"/>
      <c r="CT351" s="150"/>
      <c r="CU351" s="150"/>
      <c r="CV351" s="150"/>
      <c r="CW351" s="150"/>
      <c r="CX351" s="150"/>
      <c r="CY351" s="150"/>
    </row>
    <row r="352" ht="12.75" customHeight="1">
      <c r="A352" s="151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L352" s="150"/>
      <c r="BM352" s="150"/>
      <c r="BN352" s="150"/>
      <c r="BO352" s="150"/>
      <c r="BP352" s="150"/>
      <c r="BQ352" s="150"/>
      <c r="BR352" s="150"/>
      <c r="BS352" s="150"/>
      <c r="BT352" s="150"/>
      <c r="BU352" s="150"/>
      <c r="BV352" s="150"/>
      <c r="BW352" s="150"/>
      <c r="BX352" s="150"/>
      <c r="BY352" s="150"/>
      <c r="BZ352" s="150"/>
      <c r="CA352" s="150"/>
      <c r="CB352" s="150"/>
      <c r="CC352" s="150"/>
      <c r="CD352" s="150"/>
      <c r="CE352" s="150"/>
      <c r="CF352" s="150"/>
      <c r="CG352" s="150"/>
      <c r="CH352" s="150"/>
      <c r="CI352" s="150"/>
      <c r="CJ352" s="150"/>
      <c r="CK352" s="150"/>
      <c r="CL352" s="150"/>
      <c r="CM352" s="150"/>
      <c r="CN352" s="150"/>
      <c r="CO352" s="150"/>
      <c r="CP352" s="150"/>
      <c r="CQ352" s="150"/>
      <c r="CR352" s="150"/>
      <c r="CS352" s="150"/>
      <c r="CT352" s="150"/>
      <c r="CU352" s="150"/>
      <c r="CV352" s="150"/>
      <c r="CW352" s="150"/>
      <c r="CX352" s="150"/>
      <c r="CY352" s="150"/>
    </row>
    <row r="353" ht="12.75" customHeight="1">
      <c r="A353" s="151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0"/>
      <c r="BR353" s="150"/>
      <c r="BS353" s="150"/>
      <c r="BT353" s="150"/>
      <c r="BU353" s="150"/>
      <c r="BV353" s="150"/>
      <c r="BW353" s="150"/>
      <c r="BX353" s="150"/>
      <c r="BY353" s="150"/>
      <c r="BZ353" s="150"/>
      <c r="CA353" s="150"/>
      <c r="CB353" s="150"/>
      <c r="CC353" s="150"/>
      <c r="CD353" s="150"/>
      <c r="CE353" s="150"/>
      <c r="CF353" s="150"/>
      <c r="CG353" s="150"/>
      <c r="CH353" s="150"/>
      <c r="CI353" s="150"/>
      <c r="CJ353" s="150"/>
      <c r="CK353" s="150"/>
      <c r="CL353" s="150"/>
      <c r="CM353" s="150"/>
      <c r="CN353" s="150"/>
      <c r="CO353" s="150"/>
      <c r="CP353" s="150"/>
      <c r="CQ353" s="150"/>
      <c r="CR353" s="150"/>
      <c r="CS353" s="150"/>
      <c r="CT353" s="150"/>
      <c r="CU353" s="150"/>
      <c r="CV353" s="150"/>
      <c r="CW353" s="150"/>
      <c r="CX353" s="150"/>
      <c r="CY353" s="150"/>
    </row>
    <row r="354" ht="12.75" customHeight="1">
      <c r="A354" s="151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  <c r="CW354" s="150"/>
      <c r="CX354" s="150"/>
      <c r="CY354" s="150"/>
    </row>
    <row r="355" ht="12.75" customHeight="1">
      <c r="A355" s="151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L355" s="150"/>
      <c r="BM355" s="150"/>
      <c r="BN355" s="150"/>
      <c r="BO355" s="150"/>
      <c r="BP355" s="150"/>
      <c r="BQ355" s="150"/>
      <c r="BR355" s="150"/>
      <c r="BS355" s="150"/>
      <c r="BT355" s="150"/>
      <c r="BU355" s="150"/>
      <c r="BV355" s="150"/>
      <c r="BW355" s="150"/>
      <c r="BX355" s="150"/>
      <c r="BY355" s="150"/>
      <c r="BZ355" s="150"/>
      <c r="CA355" s="150"/>
      <c r="CB355" s="150"/>
      <c r="CC355" s="150"/>
      <c r="CD355" s="150"/>
      <c r="CE355" s="150"/>
      <c r="CF355" s="150"/>
      <c r="CG355" s="150"/>
      <c r="CH355" s="150"/>
      <c r="CI355" s="150"/>
      <c r="CJ355" s="150"/>
      <c r="CK355" s="150"/>
      <c r="CL355" s="150"/>
      <c r="CM355" s="150"/>
      <c r="CN355" s="150"/>
      <c r="CO355" s="150"/>
      <c r="CP355" s="150"/>
      <c r="CQ355" s="150"/>
      <c r="CR355" s="150"/>
      <c r="CS355" s="150"/>
      <c r="CT355" s="150"/>
      <c r="CU355" s="150"/>
      <c r="CV355" s="150"/>
      <c r="CW355" s="150"/>
      <c r="CX355" s="150"/>
      <c r="CY355" s="150"/>
    </row>
    <row r="356" ht="12.75" customHeight="1">
      <c r="A356" s="151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0"/>
      <c r="BM356" s="150"/>
      <c r="BN356" s="150"/>
      <c r="BO356" s="150"/>
      <c r="BP356" s="150"/>
      <c r="BQ356" s="150"/>
      <c r="BR356" s="150"/>
      <c r="BS356" s="150"/>
      <c r="BT356" s="150"/>
      <c r="BU356" s="150"/>
      <c r="BV356" s="150"/>
      <c r="BW356" s="150"/>
      <c r="BX356" s="150"/>
      <c r="BY356" s="150"/>
      <c r="BZ356" s="150"/>
      <c r="CA356" s="150"/>
      <c r="CB356" s="150"/>
      <c r="CC356" s="150"/>
      <c r="CD356" s="150"/>
      <c r="CE356" s="150"/>
      <c r="CF356" s="150"/>
      <c r="CG356" s="150"/>
      <c r="CH356" s="150"/>
      <c r="CI356" s="150"/>
      <c r="CJ356" s="150"/>
      <c r="CK356" s="150"/>
      <c r="CL356" s="150"/>
      <c r="CM356" s="150"/>
      <c r="CN356" s="150"/>
      <c r="CO356" s="150"/>
      <c r="CP356" s="150"/>
      <c r="CQ356" s="150"/>
      <c r="CR356" s="150"/>
      <c r="CS356" s="150"/>
      <c r="CT356" s="150"/>
      <c r="CU356" s="150"/>
      <c r="CV356" s="150"/>
      <c r="CW356" s="150"/>
      <c r="CX356" s="150"/>
      <c r="CY356" s="150"/>
    </row>
    <row r="357" ht="12.75" customHeight="1">
      <c r="A357" s="151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L357" s="150"/>
      <c r="BM357" s="150"/>
      <c r="BN357" s="150"/>
      <c r="BO357" s="150"/>
      <c r="BP357" s="150"/>
      <c r="BQ357" s="150"/>
      <c r="BR357" s="150"/>
      <c r="BS357" s="150"/>
      <c r="BT357" s="150"/>
      <c r="BU357" s="150"/>
      <c r="BV357" s="150"/>
      <c r="BW357" s="150"/>
      <c r="BX357" s="150"/>
      <c r="BY357" s="150"/>
      <c r="BZ357" s="150"/>
      <c r="CA357" s="150"/>
      <c r="CB357" s="150"/>
      <c r="CC357" s="150"/>
      <c r="CD357" s="150"/>
      <c r="CE357" s="150"/>
      <c r="CF357" s="150"/>
      <c r="CG357" s="150"/>
      <c r="CH357" s="150"/>
      <c r="CI357" s="150"/>
      <c r="CJ357" s="150"/>
      <c r="CK357" s="150"/>
      <c r="CL357" s="150"/>
      <c r="CM357" s="150"/>
      <c r="CN357" s="150"/>
      <c r="CO357" s="150"/>
      <c r="CP357" s="150"/>
      <c r="CQ357" s="150"/>
      <c r="CR357" s="150"/>
      <c r="CS357" s="150"/>
      <c r="CT357" s="150"/>
      <c r="CU357" s="150"/>
      <c r="CV357" s="150"/>
      <c r="CW357" s="150"/>
      <c r="CX357" s="150"/>
      <c r="CY357" s="150"/>
    </row>
    <row r="358" ht="12.75" customHeight="1">
      <c r="A358" s="151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L358" s="150"/>
      <c r="BM358" s="150"/>
      <c r="BN358" s="150"/>
      <c r="BO358" s="150"/>
      <c r="BP358" s="150"/>
      <c r="BQ358" s="150"/>
      <c r="BR358" s="150"/>
      <c r="BS358" s="150"/>
      <c r="BT358" s="150"/>
      <c r="BU358" s="150"/>
      <c r="BV358" s="150"/>
      <c r="BW358" s="150"/>
      <c r="BX358" s="150"/>
      <c r="BY358" s="150"/>
      <c r="BZ358" s="150"/>
      <c r="CA358" s="150"/>
      <c r="CB358" s="150"/>
      <c r="CC358" s="150"/>
      <c r="CD358" s="150"/>
      <c r="CE358" s="150"/>
      <c r="CF358" s="150"/>
      <c r="CG358" s="150"/>
      <c r="CH358" s="150"/>
      <c r="CI358" s="150"/>
      <c r="CJ358" s="150"/>
      <c r="CK358" s="150"/>
      <c r="CL358" s="150"/>
      <c r="CM358" s="150"/>
      <c r="CN358" s="150"/>
      <c r="CO358" s="150"/>
      <c r="CP358" s="150"/>
      <c r="CQ358" s="150"/>
      <c r="CR358" s="150"/>
      <c r="CS358" s="150"/>
      <c r="CT358" s="150"/>
      <c r="CU358" s="150"/>
      <c r="CV358" s="150"/>
      <c r="CW358" s="150"/>
      <c r="CX358" s="150"/>
      <c r="CY358" s="150"/>
    </row>
    <row r="359" ht="12.75" customHeight="1">
      <c r="A359" s="151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L359" s="150"/>
      <c r="BM359" s="150"/>
      <c r="BN359" s="150"/>
      <c r="BO359" s="150"/>
      <c r="BP359" s="150"/>
      <c r="BQ359" s="150"/>
      <c r="BR359" s="150"/>
      <c r="BS359" s="150"/>
      <c r="BT359" s="150"/>
      <c r="BU359" s="150"/>
      <c r="BV359" s="150"/>
      <c r="BW359" s="150"/>
      <c r="BX359" s="150"/>
      <c r="BY359" s="150"/>
      <c r="BZ359" s="150"/>
      <c r="CA359" s="150"/>
      <c r="CB359" s="150"/>
      <c r="CC359" s="150"/>
      <c r="CD359" s="150"/>
      <c r="CE359" s="150"/>
      <c r="CF359" s="150"/>
      <c r="CG359" s="150"/>
      <c r="CH359" s="150"/>
      <c r="CI359" s="150"/>
      <c r="CJ359" s="150"/>
      <c r="CK359" s="150"/>
      <c r="CL359" s="150"/>
      <c r="CM359" s="150"/>
      <c r="CN359" s="150"/>
      <c r="CO359" s="150"/>
      <c r="CP359" s="150"/>
      <c r="CQ359" s="150"/>
      <c r="CR359" s="150"/>
      <c r="CS359" s="150"/>
      <c r="CT359" s="150"/>
      <c r="CU359" s="150"/>
      <c r="CV359" s="150"/>
      <c r="CW359" s="150"/>
      <c r="CX359" s="150"/>
      <c r="CY359" s="150"/>
    </row>
    <row r="360" ht="12.75" customHeight="1">
      <c r="A360" s="151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L360" s="150"/>
      <c r="BM360" s="150"/>
      <c r="BN360" s="150"/>
      <c r="BO360" s="150"/>
      <c r="BP360" s="150"/>
      <c r="BQ360" s="150"/>
      <c r="BR360" s="150"/>
      <c r="BS360" s="150"/>
      <c r="BT360" s="150"/>
      <c r="BU360" s="150"/>
      <c r="BV360" s="150"/>
      <c r="BW360" s="150"/>
      <c r="BX360" s="150"/>
      <c r="BY360" s="150"/>
      <c r="BZ360" s="150"/>
      <c r="CA360" s="150"/>
      <c r="CB360" s="150"/>
      <c r="CC360" s="150"/>
      <c r="CD360" s="150"/>
      <c r="CE360" s="150"/>
      <c r="CF360" s="150"/>
      <c r="CG360" s="150"/>
      <c r="CH360" s="150"/>
      <c r="CI360" s="150"/>
      <c r="CJ360" s="150"/>
      <c r="CK360" s="150"/>
      <c r="CL360" s="150"/>
      <c r="CM360" s="150"/>
      <c r="CN360" s="150"/>
      <c r="CO360" s="150"/>
      <c r="CP360" s="150"/>
      <c r="CQ360" s="150"/>
      <c r="CR360" s="150"/>
      <c r="CS360" s="150"/>
      <c r="CT360" s="150"/>
      <c r="CU360" s="150"/>
      <c r="CV360" s="150"/>
      <c r="CW360" s="150"/>
      <c r="CX360" s="150"/>
      <c r="CY360" s="150"/>
    </row>
    <row r="361" ht="12.75" customHeight="1">
      <c r="A361" s="151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L361" s="150"/>
      <c r="BM361" s="150"/>
      <c r="BN361" s="150"/>
      <c r="BO361" s="150"/>
      <c r="BP361" s="150"/>
      <c r="BQ361" s="150"/>
      <c r="BR361" s="150"/>
      <c r="BS361" s="150"/>
      <c r="BT361" s="150"/>
      <c r="BU361" s="150"/>
      <c r="BV361" s="150"/>
      <c r="BW361" s="150"/>
      <c r="BX361" s="150"/>
      <c r="BY361" s="150"/>
      <c r="BZ361" s="150"/>
      <c r="CA361" s="150"/>
      <c r="CB361" s="150"/>
      <c r="CC361" s="150"/>
      <c r="CD361" s="150"/>
      <c r="CE361" s="150"/>
      <c r="CF361" s="150"/>
      <c r="CG361" s="150"/>
      <c r="CH361" s="150"/>
      <c r="CI361" s="150"/>
      <c r="CJ361" s="150"/>
      <c r="CK361" s="150"/>
      <c r="CL361" s="150"/>
      <c r="CM361" s="150"/>
      <c r="CN361" s="150"/>
      <c r="CO361" s="150"/>
      <c r="CP361" s="150"/>
      <c r="CQ361" s="150"/>
      <c r="CR361" s="150"/>
      <c r="CS361" s="150"/>
      <c r="CT361" s="150"/>
      <c r="CU361" s="150"/>
      <c r="CV361" s="150"/>
      <c r="CW361" s="150"/>
      <c r="CX361" s="150"/>
      <c r="CY361" s="150"/>
    </row>
    <row r="362" ht="12.75" customHeight="1">
      <c r="A362" s="151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L362" s="150"/>
      <c r="BM362" s="150"/>
      <c r="BN362" s="150"/>
      <c r="BO362" s="150"/>
      <c r="BP362" s="150"/>
      <c r="BQ362" s="150"/>
      <c r="BR362" s="150"/>
      <c r="BS362" s="150"/>
      <c r="BT362" s="150"/>
      <c r="BU362" s="150"/>
      <c r="BV362" s="150"/>
      <c r="BW362" s="150"/>
      <c r="BX362" s="150"/>
      <c r="BY362" s="150"/>
      <c r="BZ362" s="150"/>
      <c r="CA362" s="150"/>
      <c r="CB362" s="150"/>
      <c r="CC362" s="150"/>
      <c r="CD362" s="150"/>
      <c r="CE362" s="150"/>
      <c r="CF362" s="150"/>
      <c r="CG362" s="150"/>
      <c r="CH362" s="150"/>
      <c r="CI362" s="150"/>
      <c r="CJ362" s="150"/>
      <c r="CK362" s="150"/>
      <c r="CL362" s="150"/>
      <c r="CM362" s="150"/>
      <c r="CN362" s="150"/>
      <c r="CO362" s="150"/>
      <c r="CP362" s="150"/>
      <c r="CQ362" s="150"/>
      <c r="CR362" s="150"/>
      <c r="CS362" s="150"/>
      <c r="CT362" s="150"/>
      <c r="CU362" s="150"/>
      <c r="CV362" s="150"/>
      <c r="CW362" s="150"/>
      <c r="CX362" s="150"/>
      <c r="CY362" s="150"/>
    </row>
    <row r="363" ht="12.75" customHeight="1">
      <c r="A363" s="151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L363" s="150"/>
      <c r="BM363" s="150"/>
      <c r="BN363" s="150"/>
      <c r="BO363" s="150"/>
      <c r="BP363" s="150"/>
      <c r="BQ363" s="150"/>
      <c r="BR363" s="150"/>
      <c r="BS363" s="150"/>
      <c r="BT363" s="150"/>
      <c r="BU363" s="150"/>
      <c r="BV363" s="150"/>
      <c r="BW363" s="150"/>
      <c r="BX363" s="150"/>
      <c r="BY363" s="150"/>
      <c r="BZ363" s="150"/>
      <c r="CA363" s="150"/>
      <c r="CB363" s="150"/>
      <c r="CC363" s="150"/>
      <c r="CD363" s="150"/>
      <c r="CE363" s="150"/>
      <c r="CF363" s="150"/>
      <c r="CG363" s="150"/>
      <c r="CH363" s="150"/>
      <c r="CI363" s="150"/>
      <c r="CJ363" s="150"/>
      <c r="CK363" s="150"/>
      <c r="CL363" s="150"/>
      <c r="CM363" s="150"/>
      <c r="CN363" s="150"/>
      <c r="CO363" s="150"/>
      <c r="CP363" s="150"/>
      <c r="CQ363" s="150"/>
      <c r="CR363" s="150"/>
      <c r="CS363" s="150"/>
      <c r="CT363" s="150"/>
      <c r="CU363" s="150"/>
      <c r="CV363" s="150"/>
      <c r="CW363" s="150"/>
      <c r="CX363" s="150"/>
      <c r="CY363" s="150"/>
    </row>
    <row r="364" ht="12.75" customHeight="1">
      <c r="A364" s="151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L364" s="150"/>
      <c r="BM364" s="150"/>
      <c r="BN364" s="150"/>
      <c r="BO364" s="150"/>
      <c r="BP364" s="150"/>
      <c r="BQ364" s="150"/>
      <c r="BR364" s="150"/>
      <c r="BS364" s="150"/>
      <c r="BT364" s="150"/>
      <c r="BU364" s="150"/>
      <c r="BV364" s="150"/>
      <c r="BW364" s="150"/>
      <c r="BX364" s="150"/>
      <c r="BY364" s="150"/>
      <c r="BZ364" s="150"/>
      <c r="CA364" s="150"/>
      <c r="CB364" s="150"/>
      <c r="CC364" s="150"/>
      <c r="CD364" s="150"/>
      <c r="CE364" s="150"/>
      <c r="CF364" s="150"/>
      <c r="CG364" s="150"/>
      <c r="CH364" s="150"/>
      <c r="CI364" s="150"/>
      <c r="CJ364" s="150"/>
      <c r="CK364" s="150"/>
      <c r="CL364" s="150"/>
      <c r="CM364" s="150"/>
      <c r="CN364" s="150"/>
      <c r="CO364" s="150"/>
      <c r="CP364" s="150"/>
      <c r="CQ364" s="150"/>
      <c r="CR364" s="150"/>
      <c r="CS364" s="150"/>
      <c r="CT364" s="150"/>
      <c r="CU364" s="150"/>
      <c r="CV364" s="150"/>
      <c r="CW364" s="150"/>
      <c r="CX364" s="150"/>
      <c r="CY364" s="150"/>
    </row>
    <row r="365" ht="12.75" customHeight="1">
      <c r="A365" s="151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L365" s="150"/>
      <c r="BM365" s="150"/>
      <c r="BN365" s="150"/>
      <c r="BO365" s="150"/>
      <c r="BP365" s="150"/>
      <c r="BQ365" s="150"/>
      <c r="BR365" s="150"/>
      <c r="BS365" s="150"/>
      <c r="BT365" s="150"/>
      <c r="BU365" s="150"/>
      <c r="BV365" s="150"/>
      <c r="BW365" s="150"/>
      <c r="BX365" s="150"/>
      <c r="BY365" s="150"/>
      <c r="BZ365" s="150"/>
      <c r="CA365" s="150"/>
      <c r="CB365" s="150"/>
      <c r="CC365" s="150"/>
      <c r="CD365" s="150"/>
      <c r="CE365" s="150"/>
      <c r="CF365" s="150"/>
      <c r="CG365" s="150"/>
      <c r="CH365" s="150"/>
      <c r="CI365" s="150"/>
      <c r="CJ365" s="150"/>
      <c r="CK365" s="150"/>
      <c r="CL365" s="150"/>
      <c r="CM365" s="150"/>
      <c r="CN365" s="150"/>
      <c r="CO365" s="150"/>
      <c r="CP365" s="150"/>
      <c r="CQ365" s="150"/>
      <c r="CR365" s="150"/>
      <c r="CS365" s="150"/>
      <c r="CT365" s="150"/>
      <c r="CU365" s="150"/>
      <c r="CV365" s="150"/>
      <c r="CW365" s="150"/>
      <c r="CX365" s="150"/>
      <c r="CY365" s="150"/>
    </row>
    <row r="366" ht="12.75" customHeight="1">
      <c r="A366" s="151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L366" s="150"/>
      <c r="BM366" s="150"/>
      <c r="BN366" s="150"/>
      <c r="BO366" s="150"/>
      <c r="BP366" s="150"/>
      <c r="BQ366" s="150"/>
      <c r="BR366" s="150"/>
      <c r="BS366" s="150"/>
      <c r="BT366" s="150"/>
      <c r="BU366" s="150"/>
      <c r="BV366" s="150"/>
      <c r="BW366" s="150"/>
      <c r="BX366" s="150"/>
      <c r="BY366" s="150"/>
      <c r="BZ366" s="150"/>
      <c r="CA366" s="150"/>
      <c r="CB366" s="150"/>
      <c r="CC366" s="150"/>
      <c r="CD366" s="150"/>
      <c r="CE366" s="150"/>
      <c r="CF366" s="150"/>
      <c r="CG366" s="150"/>
      <c r="CH366" s="150"/>
      <c r="CI366" s="150"/>
      <c r="CJ366" s="150"/>
      <c r="CK366" s="150"/>
      <c r="CL366" s="150"/>
      <c r="CM366" s="150"/>
      <c r="CN366" s="150"/>
      <c r="CO366" s="150"/>
      <c r="CP366" s="150"/>
      <c r="CQ366" s="150"/>
      <c r="CR366" s="150"/>
      <c r="CS366" s="150"/>
      <c r="CT366" s="150"/>
      <c r="CU366" s="150"/>
      <c r="CV366" s="150"/>
      <c r="CW366" s="150"/>
      <c r="CX366" s="150"/>
      <c r="CY366" s="150"/>
    </row>
    <row r="367" ht="12.75" customHeight="1">
      <c r="A367" s="151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L367" s="150"/>
      <c r="BM367" s="150"/>
      <c r="BN367" s="150"/>
      <c r="BO367" s="150"/>
      <c r="BP367" s="150"/>
      <c r="BQ367" s="150"/>
      <c r="BR367" s="150"/>
      <c r="BS367" s="150"/>
      <c r="BT367" s="150"/>
      <c r="BU367" s="150"/>
      <c r="BV367" s="150"/>
      <c r="BW367" s="150"/>
      <c r="BX367" s="150"/>
      <c r="BY367" s="150"/>
      <c r="BZ367" s="150"/>
      <c r="CA367" s="150"/>
      <c r="CB367" s="150"/>
      <c r="CC367" s="150"/>
      <c r="CD367" s="150"/>
      <c r="CE367" s="150"/>
      <c r="CF367" s="150"/>
      <c r="CG367" s="150"/>
      <c r="CH367" s="150"/>
      <c r="CI367" s="150"/>
      <c r="CJ367" s="150"/>
      <c r="CK367" s="150"/>
      <c r="CL367" s="150"/>
      <c r="CM367" s="150"/>
      <c r="CN367" s="150"/>
      <c r="CO367" s="150"/>
      <c r="CP367" s="150"/>
      <c r="CQ367" s="150"/>
      <c r="CR367" s="150"/>
      <c r="CS367" s="150"/>
      <c r="CT367" s="150"/>
      <c r="CU367" s="150"/>
      <c r="CV367" s="150"/>
      <c r="CW367" s="150"/>
      <c r="CX367" s="150"/>
      <c r="CY367" s="150"/>
    </row>
    <row r="368" ht="12.75" customHeight="1">
      <c r="A368" s="151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0"/>
      <c r="BN368" s="150"/>
      <c r="BO368" s="150"/>
      <c r="BP368" s="150"/>
      <c r="BQ368" s="150"/>
      <c r="BR368" s="150"/>
      <c r="BS368" s="150"/>
      <c r="BT368" s="150"/>
      <c r="BU368" s="150"/>
      <c r="BV368" s="150"/>
      <c r="BW368" s="150"/>
      <c r="BX368" s="150"/>
      <c r="BY368" s="150"/>
      <c r="BZ368" s="150"/>
      <c r="CA368" s="150"/>
      <c r="CB368" s="150"/>
      <c r="CC368" s="150"/>
      <c r="CD368" s="150"/>
      <c r="CE368" s="150"/>
      <c r="CF368" s="150"/>
      <c r="CG368" s="150"/>
      <c r="CH368" s="150"/>
      <c r="CI368" s="150"/>
      <c r="CJ368" s="150"/>
      <c r="CK368" s="150"/>
      <c r="CL368" s="150"/>
      <c r="CM368" s="150"/>
      <c r="CN368" s="150"/>
      <c r="CO368" s="150"/>
      <c r="CP368" s="150"/>
      <c r="CQ368" s="150"/>
      <c r="CR368" s="150"/>
      <c r="CS368" s="150"/>
      <c r="CT368" s="150"/>
      <c r="CU368" s="150"/>
      <c r="CV368" s="150"/>
      <c r="CW368" s="150"/>
      <c r="CX368" s="150"/>
      <c r="CY368" s="150"/>
    </row>
    <row r="369" ht="12.75" customHeight="1">
      <c r="A369" s="151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L369" s="150"/>
      <c r="BM369" s="150"/>
      <c r="BN369" s="150"/>
      <c r="BO369" s="150"/>
      <c r="BP369" s="150"/>
      <c r="BQ369" s="150"/>
      <c r="BR369" s="150"/>
      <c r="BS369" s="150"/>
      <c r="BT369" s="150"/>
      <c r="BU369" s="150"/>
      <c r="BV369" s="150"/>
      <c r="BW369" s="150"/>
      <c r="BX369" s="150"/>
      <c r="BY369" s="150"/>
      <c r="BZ369" s="150"/>
      <c r="CA369" s="150"/>
      <c r="CB369" s="150"/>
      <c r="CC369" s="150"/>
      <c r="CD369" s="150"/>
      <c r="CE369" s="150"/>
      <c r="CF369" s="150"/>
      <c r="CG369" s="150"/>
      <c r="CH369" s="150"/>
      <c r="CI369" s="150"/>
      <c r="CJ369" s="150"/>
      <c r="CK369" s="150"/>
      <c r="CL369" s="150"/>
      <c r="CM369" s="150"/>
      <c r="CN369" s="150"/>
      <c r="CO369" s="150"/>
      <c r="CP369" s="150"/>
      <c r="CQ369" s="150"/>
      <c r="CR369" s="150"/>
      <c r="CS369" s="150"/>
      <c r="CT369" s="150"/>
      <c r="CU369" s="150"/>
      <c r="CV369" s="150"/>
      <c r="CW369" s="150"/>
      <c r="CX369" s="150"/>
      <c r="CY369" s="150"/>
    </row>
    <row r="370" ht="12.75" customHeight="1">
      <c r="A370" s="151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  <c r="BS370" s="150"/>
      <c r="BT370" s="150"/>
      <c r="BU370" s="150"/>
      <c r="BV370" s="150"/>
      <c r="BW370" s="150"/>
      <c r="BX370" s="150"/>
      <c r="BY370" s="150"/>
      <c r="BZ370" s="150"/>
      <c r="CA370" s="150"/>
      <c r="CB370" s="150"/>
      <c r="CC370" s="150"/>
      <c r="CD370" s="150"/>
      <c r="CE370" s="150"/>
      <c r="CF370" s="150"/>
      <c r="CG370" s="150"/>
      <c r="CH370" s="150"/>
      <c r="CI370" s="150"/>
      <c r="CJ370" s="150"/>
      <c r="CK370" s="150"/>
      <c r="CL370" s="150"/>
      <c r="CM370" s="150"/>
      <c r="CN370" s="150"/>
      <c r="CO370" s="150"/>
      <c r="CP370" s="150"/>
      <c r="CQ370" s="150"/>
      <c r="CR370" s="150"/>
      <c r="CS370" s="150"/>
      <c r="CT370" s="150"/>
      <c r="CU370" s="150"/>
      <c r="CV370" s="150"/>
      <c r="CW370" s="150"/>
      <c r="CX370" s="150"/>
      <c r="CY370" s="150"/>
    </row>
    <row r="371" ht="12.75" customHeight="1">
      <c r="A371" s="151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L371" s="150"/>
      <c r="BM371" s="150"/>
      <c r="BN371" s="150"/>
      <c r="BO371" s="150"/>
      <c r="BP371" s="150"/>
      <c r="BQ371" s="150"/>
      <c r="BR371" s="150"/>
      <c r="BS371" s="150"/>
      <c r="BT371" s="150"/>
      <c r="BU371" s="150"/>
      <c r="BV371" s="150"/>
      <c r="BW371" s="150"/>
      <c r="BX371" s="150"/>
      <c r="BY371" s="150"/>
      <c r="BZ371" s="150"/>
      <c r="CA371" s="150"/>
      <c r="CB371" s="150"/>
      <c r="CC371" s="150"/>
      <c r="CD371" s="150"/>
      <c r="CE371" s="150"/>
      <c r="CF371" s="150"/>
      <c r="CG371" s="150"/>
      <c r="CH371" s="150"/>
      <c r="CI371" s="150"/>
      <c r="CJ371" s="150"/>
      <c r="CK371" s="150"/>
      <c r="CL371" s="150"/>
      <c r="CM371" s="150"/>
      <c r="CN371" s="150"/>
      <c r="CO371" s="150"/>
      <c r="CP371" s="150"/>
      <c r="CQ371" s="150"/>
      <c r="CR371" s="150"/>
      <c r="CS371" s="150"/>
      <c r="CT371" s="150"/>
      <c r="CU371" s="150"/>
      <c r="CV371" s="150"/>
      <c r="CW371" s="150"/>
      <c r="CX371" s="150"/>
      <c r="CY371" s="150"/>
    </row>
    <row r="372" ht="12.75" customHeight="1">
      <c r="A372" s="151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L372" s="150"/>
      <c r="BM372" s="150"/>
      <c r="BN372" s="150"/>
      <c r="BO372" s="150"/>
      <c r="BP372" s="150"/>
      <c r="BQ372" s="150"/>
      <c r="BR372" s="150"/>
      <c r="BS372" s="150"/>
      <c r="BT372" s="150"/>
      <c r="BU372" s="150"/>
      <c r="BV372" s="150"/>
      <c r="BW372" s="150"/>
      <c r="BX372" s="150"/>
      <c r="BY372" s="150"/>
      <c r="BZ372" s="150"/>
      <c r="CA372" s="150"/>
      <c r="CB372" s="150"/>
      <c r="CC372" s="150"/>
      <c r="CD372" s="150"/>
      <c r="CE372" s="150"/>
      <c r="CF372" s="150"/>
      <c r="CG372" s="150"/>
      <c r="CH372" s="150"/>
      <c r="CI372" s="150"/>
      <c r="CJ372" s="150"/>
      <c r="CK372" s="150"/>
      <c r="CL372" s="150"/>
      <c r="CM372" s="150"/>
      <c r="CN372" s="150"/>
      <c r="CO372" s="150"/>
      <c r="CP372" s="150"/>
      <c r="CQ372" s="150"/>
      <c r="CR372" s="150"/>
      <c r="CS372" s="150"/>
      <c r="CT372" s="150"/>
      <c r="CU372" s="150"/>
      <c r="CV372" s="150"/>
      <c r="CW372" s="150"/>
      <c r="CX372" s="150"/>
      <c r="CY372" s="150"/>
    </row>
    <row r="373" ht="12.75" customHeight="1">
      <c r="A373" s="151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L373" s="150"/>
      <c r="BM373" s="150"/>
      <c r="BN373" s="150"/>
      <c r="BO373" s="150"/>
      <c r="BP373" s="150"/>
      <c r="BQ373" s="150"/>
      <c r="BR373" s="150"/>
      <c r="BS373" s="150"/>
      <c r="BT373" s="150"/>
      <c r="BU373" s="150"/>
      <c r="BV373" s="150"/>
      <c r="BW373" s="150"/>
      <c r="BX373" s="150"/>
      <c r="BY373" s="150"/>
      <c r="BZ373" s="150"/>
      <c r="CA373" s="150"/>
      <c r="CB373" s="150"/>
      <c r="CC373" s="150"/>
      <c r="CD373" s="150"/>
      <c r="CE373" s="150"/>
      <c r="CF373" s="150"/>
      <c r="CG373" s="150"/>
      <c r="CH373" s="150"/>
      <c r="CI373" s="150"/>
      <c r="CJ373" s="150"/>
      <c r="CK373" s="150"/>
      <c r="CL373" s="150"/>
      <c r="CM373" s="150"/>
      <c r="CN373" s="150"/>
      <c r="CO373" s="150"/>
      <c r="CP373" s="150"/>
      <c r="CQ373" s="150"/>
      <c r="CR373" s="150"/>
      <c r="CS373" s="150"/>
      <c r="CT373" s="150"/>
      <c r="CU373" s="150"/>
      <c r="CV373" s="150"/>
      <c r="CW373" s="150"/>
      <c r="CX373" s="150"/>
      <c r="CY373" s="150"/>
    </row>
    <row r="374" ht="12.75" customHeight="1">
      <c r="A374" s="151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L374" s="150"/>
      <c r="BM374" s="150"/>
      <c r="BN374" s="150"/>
      <c r="BO374" s="150"/>
      <c r="BP374" s="150"/>
      <c r="BQ374" s="150"/>
      <c r="BR374" s="150"/>
      <c r="BS374" s="150"/>
      <c r="BT374" s="150"/>
      <c r="BU374" s="150"/>
      <c r="BV374" s="150"/>
      <c r="BW374" s="150"/>
      <c r="BX374" s="150"/>
      <c r="BY374" s="150"/>
      <c r="BZ374" s="150"/>
      <c r="CA374" s="150"/>
      <c r="CB374" s="150"/>
      <c r="CC374" s="150"/>
      <c r="CD374" s="150"/>
      <c r="CE374" s="150"/>
      <c r="CF374" s="150"/>
      <c r="CG374" s="150"/>
      <c r="CH374" s="150"/>
      <c r="CI374" s="150"/>
      <c r="CJ374" s="150"/>
      <c r="CK374" s="150"/>
      <c r="CL374" s="150"/>
      <c r="CM374" s="150"/>
      <c r="CN374" s="150"/>
      <c r="CO374" s="150"/>
      <c r="CP374" s="150"/>
      <c r="CQ374" s="150"/>
      <c r="CR374" s="150"/>
      <c r="CS374" s="150"/>
      <c r="CT374" s="150"/>
      <c r="CU374" s="150"/>
      <c r="CV374" s="150"/>
      <c r="CW374" s="150"/>
      <c r="CX374" s="150"/>
      <c r="CY374" s="150"/>
    </row>
    <row r="375" ht="12.75" customHeight="1">
      <c r="A375" s="151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L375" s="150"/>
      <c r="BM375" s="150"/>
      <c r="BN375" s="150"/>
      <c r="BO375" s="150"/>
      <c r="BP375" s="150"/>
      <c r="BQ375" s="150"/>
      <c r="BR375" s="150"/>
      <c r="BS375" s="150"/>
      <c r="BT375" s="150"/>
      <c r="BU375" s="150"/>
      <c r="BV375" s="150"/>
      <c r="BW375" s="150"/>
      <c r="BX375" s="150"/>
      <c r="BY375" s="150"/>
      <c r="BZ375" s="150"/>
      <c r="CA375" s="150"/>
      <c r="CB375" s="150"/>
      <c r="CC375" s="150"/>
      <c r="CD375" s="150"/>
      <c r="CE375" s="150"/>
      <c r="CF375" s="150"/>
      <c r="CG375" s="150"/>
      <c r="CH375" s="150"/>
      <c r="CI375" s="150"/>
      <c r="CJ375" s="150"/>
      <c r="CK375" s="150"/>
      <c r="CL375" s="150"/>
      <c r="CM375" s="150"/>
      <c r="CN375" s="150"/>
      <c r="CO375" s="150"/>
      <c r="CP375" s="150"/>
      <c r="CQ375" s="150"/>
      <c r="CR375" s="150"/>
      <c r="CS375" s="150"/>
      <c r="CT375" s="150"/>
      <c r="CU375" s="150"/>
      <c r="CV375" s="150"/>
      <c r="CW375" s="150"/>
      <c r="CX375" s="150"/>
      <c r="CY375" s="150"/>
    </row>
    <row r="376" ht="12.75" customHeight="1">
      <c r="A376" s="151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L376" s="150"/>
      <c r="BM376" s="150"/>
      <c r="BN376" s="150"/>
      <c r="BO376" s="150"/>
      <c r="BP376" s="150"/>
      <c r="BQ376" s="150"/>
      <c r="BR376" s="150"/>
      <c r="BS376" s="150"/>
      <c r="BT376" s="150"/>
      <c r="BU376" s="150"/>
      <c r="BV376" s="150"/>
      <c r="BW376" s="150"/>
      <c r="BX376" s="150"/>
      <c r="BY376" s="150"/>
      <c r="BZ376" s="150"/>
      <c r="CA376" s="150"/>
      <c r="CB376" s="150"/>
      <c r="CC376" s="150"/>
      <c r="CD376" s="150"/>
      <c r="CE376" s="150"/>
      <c r="CF376" s="150"/>
      <c r="CG376" s="150"/>
      <c r="CH376" s="150"/>
      <c r="CI376" s="150"/>
      <c r="CJ376" s="150"/>
      <c r="CK376" s="150"/>
      <c r="CL376" s="150"/>
      <c r="CM376" s="150"/>
      <c r="CN376" s="150"/>
      <c r="CO376" s="150"/>
      <c r="CP376" s="150"/>
      <c r="CQ376" s="150"/>
      <c r="CR376" s="150"/>
      <c r="CS376" s="150"/>
      <c r="CT376" s="150"/>
      <c r="CU376" s="150"/>
      <c r="CV376" s="150"/>
      <c r="CW376" s="150"/>
      <c r="CX376" s="150"/>
      <c r="CY376" s="150"/>
    </row>
    <row r="377" ht="12.75" customHeight="1">
      <c r="A377" s="151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  <c r="BS377" s="150"/>
      <c r="BT377" s="150"/>
      <c r="BU377" s="150"/>
      <c r="BV377" s="150"/>
      <c r="BW377" s="150"/>
      <c r="BX377" s="150"/>
      <c r="BY377" s="150"/>
      <c r="BZ377" s="150"/>
      <c r="CA377" s="150"/>
      <c r="CB377" s="150"/>
      <c r="CC377" s="150"/>
      <c r="CD377" s="150"/>
      <c r="CE377" s="150"/>
      <c r="CF377" s="150"/>
      <c r="CG377" s="150"/>
      <c r="CH377" s="150"/>
      <c r="CI377" s="150"/>
      <c r="CJ377" s="150"/>
      <c r="CK377" s="150"/>
      <c r="CL377" s="150"/>
      <c r="CM377" s="150"/>
      <c r="CN377" s="150"/>
      <c r="CO377" s="150"/>
      <c r="CP377" s="150"/>
      <c r="CQ377" s="150"/>
      <c r="CR377" s="150"/>
      <c r="CS377" s="150"/>
      <c r="CT377" s="150"/>
      <c r="CU377" s="150"/>
      <c r="CV377" s="150"/>
      <c r="CW377" s="150"/>
      <c r="CX377" s="150"/>
      <c r="CY377" s="150"/>
    </row>
    <row r="378" ht="12.75" customHeight="1">
      <c r="A378" s="151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L378" s="150"/>
      <c r="BM378" s="150"/>
      <c r="BN378" s="150"/>
      <c r="BO378" s="150"/>
      <c r="BP378" s="150"/>
      <c r="BQ378" s="150"/>
      <c r="BR378" s="150"/>
      <c r="BS378" s="150"/>
      <c r="BT378" s="150"/>
      <c r="BU378" s="150"/>
      <c r="BV378" s="150"/>
      <c r="BW378" s="150"/>
      <c r="BX378" s="150"/>
      <c r="BY378" s="150"/>
      <c r="BZ378" s="150"/>
      <c r="CA378" s="150"/>
      <c r="CB378" s="150"/>
      <c r="CC378" s="150"/>
      <c r="CD378" s="150"/>
      <c r="CE378" s="150"/>
      <c r="CF378" s="150"/>
      <c r="CG378" s="150"/>
      <c r="CH378" s="150"/>
      <c r="CI378" s="150"/>
      <c r="CJ378" s="150"/>
      <c r="CK378" s="150"/>
      <c r="CL378" s="150"/>
      <c r="CM378" s="150"/>
      <c r="CN378" s="150"/>
      <c r="CO378" s="150"/>
      <c r="CP378" s="150"/>
      <c r="CQ378" s="150"/>
      <c r="CR378" s="150"/>
      <c r="CS378" s="150"/>
      <c r="CT378" s="150"/>
      <c r="CU378" s="150"/>
      <c r="CV378" s="150"/>
      <c r="CW378" s="150"/>
      <c r="CX378" s="150"/>
      <c r="CY378" s="150"/>
    </row>
    <row r="379" ht="12.75" customHeight="1">
      <c r="A379" s="151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L379" s="150"/>
      <c r="BM379" s="150"/>
      <c r="BN379" s="150"/>
      <c r="BO379" s="150"/>
      <c r="BP379" s="150"/>
      <c r="BQ379" s="150"/>
      <c r="BR379" s="150"/>
      <c r="BS379" s="150"/>
      <c r="BT379" s="150"/>
      <c r="BU379" s="150"/>
      <c r="BV379" s="150"/>
      <c r="BW379" s="150"/>
      <c r="BX379" s="150"/>
      <c r="BY379" s="150"/>
      <c r="BZ379" s="150"/>
      <c r="CA379" s="150"/>
      <c r="CB379" s="150"/>
      <c r="CC379" s="150"/>
      <c r="CD379" s="150"/>
      <c r="CE379" s="150"/>
      <c r="CF379" s="150"/>
      <c r="CG379" s="150"/>
      <c r="CH379" s="150"/>
      <c r="CI379" s="150"/>
      <c r="CJ379" s="150"/>
      <c r="CK379" s="150"/>
      <c r="CL379" s="150"/>
      <c r="CM379" s="150"/>
      <c r="CN379" s="150"/>
      <c r="CO379" s="150"/>
      <c r="CP379" s="150"/>
      <c r="CQ379" s="150"/>
      <c r="CR379" s="150"/>
      <c r="CS379" s="150"/>
      <c r="CT379" s="150"/>
      <c r="CU379" s="150"/>
      <c r="CV379" s="150"/>
      <c r="CW379" s="150"/>
      <c r="CX379" s="150"/>
      <c r="CY379" s="150"/>
    </row>
    <row r="380" ht="12.75" customHeight="1">
      <c r="A380" s="151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L380" s="150"/>
      <c r="BM380" s="150"/>
      <c r="BN380" s="150"/>
      <c r="BO380" s="150"/>
      <c r="BP380" s="150"/>
      <c r="BQ380" s="150"/>
      <c r="BR380" s="150"/>
      <c r="BS380" s="150"/>
      <c r="BT380" s="150"/>
      <c r="BU380" s="150"/>
      <c r="BV380" s="150"/>
      <c r="BW380" s="150"/>
      <c r="BX380" s="150"/>
      <c r="BY380" s="150"/>
      <c r="BZ380" s="150"/>
      <c r="CA380" s="150"/>
      <c r="CB380" s="150"/>
      <c r="CC380" s="150"/>
      <c r="CD380" s="150"/>
      <c r="CE380" s="150"/>
      <c r="CF380" s="150"/>
      <c r="CG380" s="150"/>
      <c r="CH380" s="150"/>
      <c r="CI380" s="150"/>
      <c r="CJ380" s="150"/>
      <c r="CK380" s="150"/>
      <c r="CL380" s="150"/>
      <c r="CM380" s="150"/>
      <c r="CN380" s="150"/>
      <c r="CO380" s="150"/>
      <c r="CP380" s="150"/>
      <c r="CQ380" s="150"/>
      <c r="CR380" s="150"/>
      <c r="CS380" s="150"/>
      <c r="CT380" s="150"/>
      <c r="CU380" s="150"/>
      <c r="CV380" s="150"/>
      <c r="CW380" s="150"/>
      <c r="CX380" s="150"/>
      <c r="CY380" s="150"/>
    </row>
    <row r="381" ht="12.75" customHeight="1">
      <c r="A381" s="151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L381" s="150"/>
      <c r="BM381" s="150"/>
      <c r="BN381" s="150"/>
      <c r="BO381" s="150"/>
      <c r="BP381" s="150"/>
      <c r="BQ381" s="150"/>
      <c r="BR381" s="150"/>
      <c r="BS381" s="150"/>
      <c r="BT381" s="150"/>
      <c r="BU381" s="150"/>
      <c r="BV381" s="150"/>
      <c r="BW381" s="150"/>
      <c r="BX381" s="150"/>
      <c r="BY381" s="150"/>
      <c r="BZ381" s="150"/>
      <c r="CA381" s="150"/>
      <c r="CB381" s="150"/>
      <c r="CC381" s="150"/>
      <c r="CD381" s="150"/>
      <c r="CE381" s="150"/>
      <c r="CF381" s="150"/>
      <c r="CG381" s="150"/>
      <c r="CH381" s="150"/>
      <c r="CI381" s="150"/>
      <c r="CJ381" s="150"/>
      <c r="CK381" s="150"/>
      <c r="CL381" s="150"/>
      <c r="CM381" s="150"/>
      <c r="CN381" s="150"/>
      <c r="CO381" s="150"/>
      <c r="CP381" s="150"/>
      <c r="CQ381" s="150"/>
      <c r="CR381" s="150"/>
      <c r="CS381" s="150"/>
      <c r="CT381" s="150"/>
      <c r="CU381" s="150"/>
      <c r="CV381" s="150"/>
      <c r="CW381" s="150"/>
      <c r="CX381" s="150"/>
      <c r="CY381" s="150"/>
    </row>
    <row r="382" ht="12.75" customHeight="1">
      <c r="A382" s="151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L382" s="150"/>
      <c r="BM382" s="150"/>
      <c r="BN382" s="150"/>
      <c r="BO382" s="150"/>
      <c r="BP382" s="150"/>
      <c r="BQ382" s="150"/>
      <c r="BR382" s="150"/>
      <c r="BS382" s="150"/>
      <c r="BT382" s="150"/>
      <c r="BU382" s="150"/>
      <c r="BV382" s="150"/>
      <c r="BW382" s="150"/>
      <c r="BX382" s="150"/>
      <c r="BY382" s="150"/>
      <c r="BZ382" s="150"/>
      <c r="CA382" s="150"/>
      <c r="CB382" s="150"/>
      <c r="CC382" s="150"/>
      <c r="CD382" s="150"/>
      <c r="CE382" s="150"/>
      <c r="CF382" s="150"/>
      <c r="CG382" s="150"/>
      <c r="CH382" s="150"/>
      <c r="CI382" s="150"/>
      <c r="CJ382" s="150"/>
      <c r="CK382" s="150"/>
      <c r="CL382" s="150"/>
      <c r="CM382" s="150"/>
      <c r="CN382" s="150"/>
      <c r="CO382" s="150"/>
      <c r="CP382" s="150"/>
      <c r="CQ382" s="150"/>
      <c r="CR382" s="150"/>
      <c r="CS382" s="150"/>
      <c r="CT382" s="150"/>
      <c r="CU382" s="150"/>
      <c r="CV382" s="150"/>
      <c r="CW382" s="150"/>
      <c r="CX382" s="150"/>
      <c r="CY382" s="150"/>
    </row>
    <row r="383" ht="12.75" customHeight="1">
      <c r="A383" s="151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L383" s="150"/>
      <c r="BM383" s="150"/>
      <c r="BN383" s="150"/>
      <c r="BO383" s="150"/>
      <c r="BP383" s="150"/>
      <c r="BQ383" s="150"/>
      <c r="BR383" s="150"/>
      <c r="BS383" s="150"/>
      <c r="BT383" s="150"/>
      <c r="BU383" s="150"/>
      <c r="BV383" s="150"/>
      <c r="BW383" s="150"/>
      <c r="BX383" s="150"/>
      <c r="BY383" s="150"/>
      <c r="BZ383" s="150"/>
      <c r="CA383" s="150"/>
      <c r="CB383" s="150"/>
      <c r="CC383" s="150"/>
      <c r="CD383" s="150"/>
      <c r="CE383" s="150"/>
      <c r="CF383" s="150"/>
      <c r="CG383" s="150"/>
      <c r="CH383" s="150"/>
      <c r="CI383" s="150"/>
      <c r="CJ383" s="150"/>
      <c r="CK383" s="150"/>
      <c r="CL383" s="150"/>
      <c r="CM383" s="150"/>
      <c r="CN383" s="150"/>
      <c r="CO383" s="150"/>
      <c r="CP383" s="150"/>
      <c r="CQ383" s="150"/>
      <c r="CR383" s="150"/>
      <c r="CS383" s="150"/>
      <c r="CT383" s="150"/>
      <c r="CU383" s="150"/>
      <c r="CV383" s="150"/>
      <c r="CW383" s="150"/>
      <c r="CX383" s="150"/>
      <c r="CY383" s="150"/>
    </row>
    <row r="384" ht="12.75" customHeight="1">
      <c r="A384" s="151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L384" s="150"/>
      <c r="BM384" s="150"/>
      <c r="BN384" s="150"/>
      <c r="BO384" s="150"/>
      <c r="BP384" s="150"/>
      <c r="BQ384" s="150"/>
      <c r="BR384" s="150"/>
      <c r="BS384" s="150"/>
      <c r="BT384" s="150"/>
      <c r="BU384" s="150"/>
      <c r="BV384" s="150"/>
      <c r="BW384" s="150"/>
      <c r="BX384" s="150"/>
      <c r="BY384" s="150"/>
      <c r="BZ384" s="150"/>
      <c r="CA384" s="150"/>
      <c r="CB384" s="150"/>
      <c r="CC384" s="150"/>
      <c r="CD384" s="150"/>
      <c r="CE384" s="150"/>
      <c r="CF384" s="150"/>
      <c r="CG384" s="150"/>
      <c r="CH384" s="150"/>
      <c r="CI384" s="150"/>
      <c r="CJ384" s="150"/>
      <c r="CK384" s="150"/>
      <c r="CL384" s="150"/>
      <c r="CM384" s="150"/>
      <c r="CN384" s="150"/>
      <c r="CO384" s="150"/>
      <c r="CP384" s="150"/>
      <c r="CQ384" s="150"/>
      <c r="CR384" s="150"/>
      <c r="CS384" s="150"/>
      <c r="CT384" s="150"/>
      <c r="CU384" s="150"/>
      <c r="CV384" s="150"/>
      <c r="CW384" s="150"/>
      <c r="CX384" s="150"/>
      <c r="CY384" s="150"/>
    </row>
    <row r="385" ht="12.75" customHeight="1">
      <c r="A385" s="151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L385" s="150"/>
      <c r="BM385" s="150"/>
      <c r="BN385" s="150"/>
      <c r="BO385" s="150"/>
      <c r="BP385" s="150"/>
      <c r="BQ385" s="150"/>
      <c r="BR385" s="150"/>
      <c r="BS385" s="150"/>
      <c r="BT385" s="150"/>
      <c r="BU385" s="150"/>
      <c r="BV385" s="150"/>
      <c r="BW385" s="150"/>
      <c r="BX385" s="150"/>
      <c r="BY385" s="150"/>
      <c r="BZ385" s="150"/>
      <c r="CA385" s="150"/>
      <c r="CB385" s="150"/>
      <c r="CC385" s="150"/>
      <c r="CD385" s="150"/>
      <c r="CE385" s="150"/>
      <c r="CF385" s="150"/>
      <c r="CG385" s="150"/>
      <c r="CH385" s="150"/>
      <c r="CI385" s="150"/>
      <c r="CJ385" s="150"/>
      <c r="CK385" s="150"/>
      <c r="CL385" s="150"/>
      <c r="CM385" s="150"/>
      <c r="CN385" s="150"/>
      <c r="CO385" s="150"/>
      <c r="CP385" s="150"/>
      <c r="CQ385" s="150"/>
      <c r="CR385" s="150"/>
      <c r="CS385" s="150"/>
      <c r="CT385" s="150"/>
      <c r="CU385" s="150"/>
      <c r="CV385" s="150"/>
      <c r="CW385" s="150"/>
      <c r="CX385" s="150"/>
      <c r="CY385" s="150"/>
    </row>
    <row r="386" ht="12.75" customHeight="1">
      <c r="A386" s="151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L386" s="150"/>
      <c r="BM386" s="150"/>
      <c r="BN386" s="150"/>
      <c r="BO386" s="150"/>
      <c r="BP386" s="150"/>
      <c r="BQ386" s="150"/>
      <c r="BR386" s="150"/>
      <c r="BS386" s="150"/>
      <c r="BT386" s="150"/>
      <c r="BU386" s="150"/>
      <c r="BV386" s="150"/>
      <c r="BW386" s="150"/>
      <c r="BX386" s="150"/>
      <c r="BY386" s="150"/>
      <c r="BZ386" s="150"/>
      <c r="CA386" s="150"/>
      <c r="CB386" s="150"/>
      <c r="CC386" s="150"/>
      <c r="CD386" s="150"/>
      <c r="CE386" s="150"/>
      <c r="CF386" s="150"/>
      <c r="CG386" s="150"/>
      <c r="CH386" s="150"/>
      <c r="CI386" s="150"/>
      <c r="CJ386" s="150"/>
      <c r="CK386" s="150"/>
      <c r="CL386" s="150"/>
      <c r="CM386" s="150"/>
      <c r="CN386" s="150"/>
      <c r="CO386" s="150"/>
      <c r="CP386" s="150"/>
      <c r="CQ386" s="150"/>
      <c r="CR386" s="150"/>
      <c r="CS386" s="150"/>
      <c r="CT386" s="150"/>
      <c r="CU386" s="150"/>
      <c r="CV386" s="150"/>
      <c r="CW386" s="150"/>
      <c r="CX386" s="150"/>
      <c r="CY386" s="150"/>
    </row>
    <row r="387" ht="12.75" customHeight="1">
      <c r="A387" s="151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L387" s="150"/>
      <c r="BM387" s="150"/>
      <c r="BN387" s="150"/>
      <c r="BO387" s="150"/>
      <c r="BP387" s="150"/>
      <c r="BQ387" s="150"/>
      <c r="BR387" s="150"/>
      <c r="BS387" s="150"/>
      <c r="BT387" s="150"/>
      <c r="BU387" s="150"/>
      <c r="BV387" s="150"/>
      <c r="BW387" s="150"/>
      <c r="BX387" s="150"/>
      <c r="BY387" s="150"/>
      <c r="BZ387" s="150"/>
      <c r="CA387" s="150"/>
      <c r="CB387" s="150"/>
      <c r="CC387" s="150"/>
      <c r="CD387" s="150"/>
      <c r="CE387" s="150"/>
      <c r="CF387" s="150"/>
      <c r="CG387" s="150"/>
      <c r="CH387" s="150"/>
      <c r="CI387" s="150"/>
      <c r="CJ387" s="150"/>
      <c r="CK387" s="150"/>
      <c r="CL387" s="150"/>
      <c r="CM387" s="150"/>
      <c r="CN387" s="150"/>
      <c r="CO387" s="150"/>
      <c r="CP387" s="150"/>
      <c r="CQ387" s="150"/>
      <c r="CR387" s="150"/>
      <c r="CS387" s="150"/>
      <c r="CT387" s="150"/>
      <c r="CU387" s="150"/>
      <c r="CV387" s="150"/>
      <c r="CW387" s="150"/>
      <c r="CX387" s="150"/>
      <c r="CY387" s="150"/>
    </row>
    <row r="388" ht="12.75" customHeight="1">
      <c r="A388" s="151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  <c r="BL388" s="150"/>
      <c r="BM388" s="150"/>
      <c r="BN388" s="150"/>
      <c r="BO388" s="150"/>
      <c r="BP388" s="150"/>
      <c r="BQ388" s="150"/>
      <c r="BR388" s="150"/>
      <c r="BS388" s="150"/>
      <c r="BT388" s="150"/>
      <c r="BU388" s="150"/>
      <c r="BV388" s="150"/>
      <c r="BW388" s="150"/>
      <c r="BX388" s="150"/>
      <c r="BY388" s="150"/>
      <c r="BZ388" s="150"/>
      <c r="CA388" s="150"/>
      <c r="CB388" s="150"/>
      <c r="CC388" s="150"/>
      <c r="CD388" s="150"/>
      <c r="CE388" s="150"/>
      <c r="CF388" s="150"/>
      <c r="CG388" s="150"/>
      <c r="CH388" s="150"/>
      <c r="CI388" s="150"/>
      <c r="CJ388" s="150"/>
      <c r="CK388" s="150"/>
      <c r="CL388" s="150"/>
      <c r="CM388" s="150"/>
      <c r="CN388" s="150"/>
      <c r="CO388" s="150"/>
      <c r="CP388" s="150"/>
      <c r="CQ388" s="150"/>
      <c r="CR388" s="150"/>
      <c r="CS388" s="150"/>
      <c r="CT388" s="150"/>
      <c r="CU388" s="150"/>
      <c r="CV388" s="150"/>
      <c r="CW388" s="150"/>
      <c r="CX388" s="150"/>
      <c r="CY388" s="150"/>
    </row>
    <row r="389" ht="12.75" customHeight="1">
      <c r="A389" s="151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  <c r="BL389" s="150"/>
      <c r="BM389" s="150"/>
      <c r="BN389" s="150"/>
      <c r="BO389" s="150"/>
      <c r="BP389" s="150"/>
      <c r="BQ389" s="150"/>
      <c r="BR389" s="150"/>
      <c r="BS389" s="150"/>
      <c r="BT389" s="150"/>
      <c r="BU389" s="150"/>
      <c r="BV389" s="150"/>
      <c r="BW389" s="150"/>
      <c r="BX389" s="150"/>
      <c r="BY389" s="150"/>
      <c r="BZ389" s="150"/>
      <c r="CA389" s="150"/>
      <c r="CB389" s="150"/>
      <c r="CC389" s="150"/>
      <c r="CD389" s="150"/>
      <c r="CE389" s="150"/>
      <c r="CF389" s="150"/>
      <c r="CG389" s="150"/>
      <c r="CH389" s="150"/>
      <c r="CI389" s="150"/>
      <c r="CJ389" s="150"/>
      <c r="CK389" s="150"/>
      <c r="CL389" s="150"/>
      <c r="CM389" s="150"/>
      <c r="CN389" s="150"/>
      <c r="CO389" s="150"/>
      <c r="CP389" s="150"/>
      <c r="CQ389" s="150"/>
      <c r="CR389" s="150"/>
      <c r="CS389" s="150"/>
      <c r="CT389" s="150"/>
      <c r="CU389" s="150"/>
      <c r="CV389" s="150"/>
      <c r="CW389" s="150"/>
      <c r="CX389" s="150"/>
      <c r="CY389" s="150"/>
    </row>
    <row r="390" ht="12.75" customHeight="1">
      <c r="A390" s="151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  <c r="BL390" s="150"/>
      <c r="BM390" s="150"/>
      <c r="BN390" s="150"/>
      <c r="BO390" s="150"/>
      <c r="BP390" s="150"/>
      <c r="BQ390" s="150"/>
      <c r="BR390" s="150"/>
      <c r="BS390" s="150"/>
      <c r="BT390" s="150"/>
      <c r="BU390" s="150"/>
      <c r="BV390" s="150"/>
      <c r="BW390" s="150"/>
      <c r="BX390" s="150"/>
      <c r="BY390" s="150"/>
      <c r="BZ390" s="150"/>
      <c r="CA390" s="150"/>
      <c r="CB390" s="150"/>
      <c r="CC390" s="150"/>
      <c r="CD390" s="150"/>
      <c r="CE390" s="150"/>
      <c r="CF390" s="150"/>
      <c r="CG390" s="150"/>
      <c r="CH390" s="150"/>
      <c r="CI390" s="150"/>
      <c r="CJ390" s="150"/>
      <c r="CK390" s="150"/>
      <c r="CL390" s="150"/>
      <c r="CM390" s="150"/>
      <c r="CN390" s="150"/>
      <c r="CO390" s="150"/>
      <c r="CP390" s="150"/>
      <c r="CQ390" s="150"/>
      <c r="CR390" s="150"/>
      <c r="CS390" s="150"/>
      <c r="CT390" s="150"/>
      <c r="CU390" s="150"/>
      <c r="CV390" s="150"/>
      <c r="CW390" s="150"/>
      <c r="CX390" s="150"/>
      <c r="CY390" s="150"/>
    </row>
    <row r="391" ht="12.75" customHeight="1">
      <c r="A391" s="151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  <c r="BL391" s="150"/>
      <c r="BM391" s="150"/>
      <c r="BN391" s="150"/>
      <c r="BO391" s="150"/>
      <c r="BP391" s="150"/>
      <c r="BQ391" s="150"/>
      <c r="BR391" s="150"/>
      <c r="BS391" s="150"/>
      <c r="BT391" s="150"/>
      <c r="BU391" s="150"/>
      <c r="BV391" s="150"/>
      <c r="BW391" s="150"/>
      <c r="BX391" s="150"/>
      <c r="BY391" s="150"/>
      <c r="BZ391" s="150"/>
      <c r="CA391" s="150"/>
      <c r="CB391" s="150"/>
      <c r="CC391" s="150"/>
      <c r="CD391" s="150"/>
      <c r="CE391" s="150"/>
      <c r="CF391" s="150"/>
      <c r="CG391" s="150"/>
      <c r="CH391" s="150"/>
      <c r="CI391" s="150"/>
      <c r="CJ391" s="150"/>
      <c r="CK391" s="150"/>
      <c r="CL391" s="150"/>
      <c r="CM391" s="150"/>
      <c r="CN391" s="150"/>
      <c r="CO391" s="150"/>
      <c r="CP391" s="150"/>
      <c r="CQ391" s="150"/>
      <c r="CR391" s="150"/>
      <c r="CS391" s="150"/>
      <c r="CT391" s="150"/>
      <c r="CU391" s="150"/>
      <c r="CV391" s="150"/>
      <c r="CW391" s="150"/>
      <c r="CX391" s="150"/>
      <c r="CY391" s="150"/>
    </row>
    <row r="392" ht="12.75" customHeight="1">
      <c r="A392" s="151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  <c r="BL392" s="150"/>
      <c r="BM392" s="150"/>
      <c r="BN392" s="150"/>
      <c r="BO392" s="150"/>
      <c r="BP392" s="150"/>
      <c r="BQ392" s="150"/>
      <c r="BR392" s="150"/>
      <c r="BS392" s="150"/>
      <c r="BT392" s="150"/>
      <c r="BU392" s="150"/>
      <c r="BV392" s="150"/>
      <c r="BW392" s="150"/>
      <c r="BX392" s="150"/>
      <c r="BY392" s="150"/>
      <c r="BZ392" s="150"/>
      <c r="CA392" s="150"/>
      <c r="CB392" s="150"/>
      <c r="CC392" s="150"/>
      <c r="CD392" s="150"/>
      <c r="CE392" s="150"/>
      <c r="CF392" s="150"/>
      <c r="CG392" s="150"/>
      <c r="CH392" s="150"/>
      <c r="CI392" s="150"/>
      <c r="CJ392" s="150"/>
      <c r="CK392" s="150"/>
      <c r="CL392" s="150"/>
      <c r="CM392" s="150"/>
      <c r="CN392" s="150"/>
      <c r="CO392" s="150"/>
      <c r="CP392" s="150"/>
      <c r="CQ392" s="150"/>
      <c r="CR392" s="150"/>
      <c r="CS392" s="150"/>
      <c r="CT392" s="150"/>
      <c r="CU392" s="150"/>
      <c r="CV392" s="150"/>
      <c r="CW392" s="150"/>
      <c r="CX392" s="150"/>
      <c r="CY392" s="150"/>
    </row>
    <row r="393" ht="12.75" customHeight="1">
      <c r="A393" s="151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  <c r="BL393" s="150"/>
      <c r="BM393" s="150"/>
      <c r="BN393" s="150"/>
      <c r="BO393" s="150"/>
      <c r="BP393" s="150"/>
      <c r="BQ393" s="150"/>
      <c r="BR393" s="150"/>
      <c r="BS393" s="150"/>
      <c r="BT393" s="150"/>
      <c r="BU393" s="150"/>
      <c r="BV393" s="150"/>
      <c r="BW393" s="150"/>
      <c r="BX393" s="150"/>
      <c r="BY393" s="150"/>
      <c r="BZ393" s="150"/>
      <c r="CA393" s="150"/>
      <c r="CB393" s="150"/>
      <c r="CC393" s="150"/>
      <c r="CD393" s="150"/>
      <c r="CE393" s="150"/>
      <c r="CF393" s="150"/>
      <c r="CG393" s="150"/>
      <c r="CH393" s="150"/>
      <c r="CI393" s="150"/>
      <c r="CJ393" s="150"/>
      <c r="CK393" s="150"/>
      <c r="CL393" s="150"/>
      <c r="CM393" s="150"/>
      <c r="CN393" s="150"/>
      <c r="CO393" s="150"/>
      <c r="CP393" s="150"/>
      <c r="CQ393" s="150"/>
      <c r="CR393" s="150"/>
      <c r="CS393" s="150"/>
      <c r="CT393" s="150"/>
      <c r="CU393" s="150"/>
      <c r="CV393" s="150"/>
      <c r="CW393" s="150"/>
      <c r="CX393" s="150"/>
      <c r="CY393" s="150"/>
    </row>
    <row r="394" ht="12.75" customHeight="1">
      <c r="A394" s="151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  <c r="BL394" s="150"/>
      <c r="BM394" s="150"/>
      <c r="BN394" s="150"/>
      <c r="BO394" s="150"/>
      <c r="BP394" s="150"/>
      <c r="BQ394" s="150"/>
      <c r="BR394" s="150"/>
      <c r="BS394" s="150"/>
      <c r="BT394" s="150"/>
      <c r="BU394" s="150"/>
      <c r="BV394" s="150"/>
      <c r="BW394" s="150"/>
      <c r="BX394" s="150"/>
      <c r="BY394" s="150"/>
      <c r="BZ394" s="150"/>
      <c r="CA394" s="150"/>
      <c r="CB394" s="150"/>
      <c r="CC394" s="150"/>
      <c r="CD394" s="150"/>
      <c r="CE394" s="150"/>
      <c r="CF394" s="150"/>
      <c r="CG394" s="150"/>
      <c r="CH394" s="150"/>
      <c r="CI394" s="150"/>
      <c r="CJ394" s="150"/>
      <c r="CK394" s="150"/>
      <c r="CL394" s="150"/>
      <c r="CM394" s="150"/>
      <c r="CN394" s="150"/>
      <c r="CO394" s="150"/>
      <c r="CP394" s="150"/>
      <c r="CQ394" s="150"/>
      <c r="CR394" s="150"/>
      <c r="CS394" s="150"/>
      <c r="CT394" s="150"/>
      <c r="CU394" s="150"/>
      <c r="CV394" s="150"/>
      <c r="CW394" s="150"/>
      <c r="CX394" s="150"/>
      <c r="CY394" s="150"/>
    </row>
    <row r="395" ht="12.75" customHeight="1">
      <c r="A395" s="151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  <c r="BL395" s="150"/>
      <c r="BM395" s="150"/>
      <c r="BN395" s="150"/>
      <c r="BO395" s="150"/>
      <c r="BP395" s="150"/>
      <c r="BQ395" s="150"/>
      <c r="BR395" s="150"/>
      <c r="BS395" s="150"/>
      <c r="BT395" s="150"/>
      <c r="BU395" s="150"/>
      <c r="BV395" s="150"/>
      <c r="BW395" s="150"/>
      <c r="BX395" s="150"/>
      <c r="BY395" s="150"/>
      <c r="BZ395" s="150"/>
      <c r="CA395" s="150"/>
      <c r="CB395" s="150"/>
      <c r="CC395" s="150"/>
      <c r="CD395" s="150"/>
      <c r="CE395" s="150"/>
      <c r="CF395" s="150"/>
      <c r="CG395" s="150"/>
      <c r="CH395" s="150"/>
      <c r="CI395" s="150"/>
      <c r="CJ395" s="150"/>
      <c r="CK395" s="150"/>
      <c r="CL395" s="150"/>
      <c r="CM395" s="150"/>
      <c r="CN395" s="150"/>
      <c r="CO395" s="150"/>
      <c r="CP395" s="150"/>
      <c r="CQ395" s="150"/>
      <c r="CR395" s="150"/>
      <c r="CS395" s="150"/>
      <c r="CT395" s="150"/>
      <c r="CU395" s="150"/>
      <c r="CV395" s="150"/>
      <c r="CW395" s="150"/>
      <c r="CX395" s="150"/>
      <c r="CY395" s="150"/>
    </row>
    <row r="396" ht="12.75" customHeight="1">
      <c r="A396" s="151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  <c r="BL396" s="150"/>
      <c r="BM396" s="150"/>
      <c r="BN396" s="150"/>
      <c r="BO396" s="150"/>
      <c r="BP396" s="150"/>
      <c r="BQ396" s="150"/>
      <c r="BR396" s="150"/>
      <c r="BS396" s="150"/>
      <c r="BT396" s="150"/>
      <c r="BU396" s="150"/>
      <c r="BV396" s="150"/>
      <c r="BW396" s="150"/>
      <c r="BX396" s="150"/>
      <c r="BY396" s="150"/>
      <c r="BZ396" s="150"/>
      <c r="CA396" s="150"/>
      <c r="CB396" s="150"/>
      <c r="CC396" s="150"/>
      <c r="CD396" s="150"/>
      <c r="CE396" s="150"/>
      <c r="CF396" s="150"/>
      <c r="CG396" s="150"/>
      <c r="CH396" s="150"/>
      <c r="CI396" s="150"/>
      <c r="CJ396" s="150"/>
      <c r="CK396" s="150"/>
      <c r="CL396" s="150"/>
      <c r="CM396" s="150"/>
      <c r="CN396" s="150"/>
      <c r="CO396" s="150"/>
      <c r="CP396" s="150"/>
      <c r="CQ396" s="150"/>
      <c r="CR396" s="150"/>
      <c r="CS396" s="150"/>
      <c r="CT396" s="150"/>
      <c r="CU396" s="150"/>
      <c r="CV396" s="150"/>
      <c r="CW396" s="150"/>
      <c r="CX396" s="150"/>
      <c r="CY396" s="150"/>
    </row>
    <row r="397" ht="12.75" customHeight="1">
      <c r="A397" s="151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L397" s="150"/>
      <c r="BM397" s="150"/>
      <c r="BN397" s="150"/>
      <c r="BO397" s="150"/>
      <c r="BP397" s="150"/>
      <c r="BQ397" s="150"/>
      <c r="BR397" s="150"/>
      <c r="BS397" s="150"/>
      <c r="BT397" s="150"/>
      <c r="BU397" s="150"/>
      <c r="BV397" s="150"/>
      <c r="BW397" s="150"/>
      <c r="BX397" s="150"/>
      <c r="BY397" s="150"/>
      <c r="BZ397" s="150"/>
      <c r="CA397" s="150"/>
      <c r="CB397" s="150"/>
      <c r="CC397" s="150"/>
      <c r="CD397" s="150"/>
      <c r="CE397" s="150"/>
      <c r="CF397" s="150"/>
      <c r="CG397" s="150"/>
      <c r="CH397" s="150"/>
      <c r="CI397" s="150"/>
      <c r="CJ397" s="150"/>
      <c r="CK397" s="150"/>
      <c r="CL397" s="150"/>
      <c r="CM397" s="150"/>
      <c r="CN397" s="150"/>
      <c r="CO397" s="150"/>
      <c r="CP397" s="150"/>
      <c r="CQ397" s="150"/>
      <c r="CR397" s="150"/>
      <c r="CS397" s="150"/>
      <c r="CT397" s="150"/>
      <c r="CU397" s="150"/>
      <c r="CV397" s="150"/>
      <c r="CW397" s="150"/>
      <c r="CX397" s="150"/>
      <c r="CY397" s="150"/>
    </row>
    <row r="398" ht="12.75" customHeight="1">
      <c r="A398" s="151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  <c r="BL398" s="150"/>
      <c r="BM398" s="150"/>
      <c r="BN398" s="150"/>
      <c r="BO398" s="150"/>
      <c r="BP398" s="150"/>
      <c r="BQ398" s="150"/>
      <c r="BR398" s="150"/>
      <c r="BS398" s="150"/>
      <c r="BT398" s="150"/>
      <c r="BU398" s="150"/>
      <c r="BV398" s="150"/>
      <c r="BW398" s="150"/>
      <c r="BX398" s="150"/>
      <c r="BY398" s="150"/>
      <c r="BZ398" s="150"/>
      <c r="CA398" s="150"/>
      <c r="CB398" s="150"/>
      <c r="CC398" s="150"/>
      <c r="CD398" s="150"/>
      <c r="CE398" s="150"/>
      <c r="CF398" s="150"/>
      <c r="CG398" s="150"/>
      <c r="CH398" s="150"/>
      <c r="CI398" s="150"/>
      <c r="CJ398" s="150"/>
      <c r="CK398" s="150"/>
      <c r="CL398" s="150"/>
      <c r="CM398" s="150"/>
      <c r="CN398" s="150"/>
      <c r="CO398" s="150"/>
      <c r="CP398" s="150"/>
      <c r="CQ398" s="150"/>
      <c r="CR398" s="150"/>
      <c r="CS398" s="150"/>
      <c r="CT398" s="150"/>
      <c r="CU398" s="150"/>
      <c r="CV398" s="150"/>
      <c r="CW398" s="150"/>
      <c r="CX398" s="150"/>
      <c r="CY398" s="150"/>
    </row>
    <row r="399" ht="12.75" customHeight="1">
      <c r="A399" s="151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L399" s="150"/>
      <c r="BM399" s="150"/>
      <c r="BN399" s="150"/>
      <c r="BO399" s="150"/>
      <c r="BP399" s="150"/>
      <c r="BQ399" s="150"/>
      <c r="BR399" s="150"/>
      <c r="BS399" s="150"/>
      <c r="BT399" s="150"/>
      <c r="BU399" s="150"/>
      <c r="BV399" s="150"/>
      <c r="BW399" s="150"/>
      <c r="BX399" s="150"/>
      <c r="BY399" s="150"/>
      <c r="BZ399" s="150"/>
      <c r="CA399" s="150"/>
      <c r="CB399" s="150"/>
      <c r="CC399" s="150"/>
      <c r="CD399" s="150"/>
      <c r="CE399" s="150"/>
      <c r="CF399" s="150"/>
      <c r="CG399" s="150"/>
      <c r="CH399" s="150"/>
      <c r="CI399" s="150"/>
      <c r="CJ399" s="150"/>
      <c r="CK399" s="150"/>
      <c r="CL399" s="150"/>
      <c r="CM399" s="150"/>
      <c r="CN399" s="150"/>
      <c r="CO399" s="150"/>
      <c r="CP399" s="150"/>
      <c r="CQ399" s="150"/>
      <c r="CR399" s="150"/>
      <c r="CS399" s="150"/>
      <c r="CT399" s="150"/>
      <c r="CU399" s="150"/>
      <c r="CV399" s="150"/>
      <c r="CW399" s="150"/>
      <c r="CX399" s="150"/>
      <c r="CY399" s="150"/>
    </row>
    <row r="400" ht="12.75" customHeight="1">
      <c r="A400" s="151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L400" s="150"/>
      <c r="BM400" s="150"/>
      <c r="BN400" s="150"/>
      <c r="BO400" s="150"/>
      <c r="BP400" s="150"/>
      <c r="BQ400" s="150"/>
      <c r="BR400" s="150"/>
      <c r="BS400" s="150"/>
      <c r="BT400" s="150"/>
      <c r="BU400" s="150"/>
      <c r="BV400" s="150"/>
      <c r="BW400" s="150"/>
      <c r="BX400" s="150"/>
      <c r="BY400" s="150"/>
      <c r="BZ400" s="150"/>
      <c r="CA400" s="150"/>
      <c r="CB400" s="150"/>
      <c r="CC400" s="150"/>
      <c r="CD400" s="150"/>
      <c r="CE400" s="150"/>
      <c r="CF400" s="150"/>
      <c r="CG400" s="150"/>
      <c r="CH400" s="150"/>
      <c r="CI400" s="150"/>
      <c r="CJ400" s="150"/>
      <c r="CK400" s="150"/>
      <c r="CL400" s="150"/>
      <c r="CM400" s="150"/>
      <c r="CN400" s="150"/>
      <c r="CO400" s="150"/>
      <c r="CP400" s="150"/>
      <c r="CQ400" s="150"/>
      <c r="CR400" s="150"/>
      <c r="CS400" s="150"/>
      <c r="CT400" s="150"/>
      <c r="CU400" s="150"/>
      <c r="CV400" s="150"/>
      <c r="CW400" s="150"/>
      <c r="CX400" s="150"/>
      <c r="CY400" s="150"/>
    </row>
    <row r="401" ht="12.75" customHeight="1">
      <c r="A401" s="151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  <c r="BL401" s="150"/>
      <c r="BM401" s="150"/>
      <c r="BN401" s="150"/>
      <c r="BO401" s="150"/>
      <c r="BP401" s="150"/>
      <c r="BQ401" s="150"/>
      <c r="BR401" s="150"/>
      <c r="BS401" s="150"/>
      <c r="BT401" s="150"/>
      <c r="BU401" s="150"/>
      <c r="BV401" s="150"/>
      <c r="BW401" s="150"/>
      <c r="BX401" s="150"/>
      <c r="BY401" s="150"/>
      <c r="BZ401" s="150"/>
      <c r="CA401" s="150"/>
      <c r="CB401" s="150"/>
      <c r="CC401" s="150"/>
      <c r="CD401" s="150"/>
      <c r="CE401" s="150"/>
      <c r="CF401" s="150"/>
      <c r="CG401" s="150"/>
      <c r="CH401" s="150"/>
      <c r="CI401" s="150"/>
      <c r="CJ401" s="150"/>
      <c r="CK401" s="150"/>
      <c r="CL401" s="150"/>
      <c r="CM401" s="150"/>
      <c r="CN401" s="150"/>
      <c r="CO401" s="150"/>
      <c r="CP401" s="150"/>
      <c r="CQ401" s="150"/>
      <c r="CR401" s="150"/>
      <c r="CS401" s="150"/>
      <c r="CT401" s="150"/>
      <c r="CU401" s="150"/>
      <c r="CV401" s="150"/>
      <c r="CW401" s="150"/>
      <c r="CX401" s="150"/>
      <c r="CY401" s="150"/>
    </row>
    <row r="402" ht="12.75" customHeight="1">
      <c r="A402" s="151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L402" s="150"/>
      <c r="BM402" s="150"/>
      <c r="BN402" s="150"/>
      <c r="BO402" s="150"/>
      <c r="BP402" s="150"/>
      <c r="BQ402" s="150"/>
      <c r="BR402" s="150"/>
      <c r="BS402" s="150"/>
      <c r="BT402" s="150"/>
      <c r="BU402" s="150"/>
      <c r="BV402" s="150"/>
      <c r="BW402" s="150"/>
      <c r="BX402" s="150"/>
      <c r="BY402" s="150"/>
      <c r="BZ402" s="150"/>
      <c r="CA402" s="150"/>
      <c r="CB402" s="150"/>
      <c r="CC402" s="150"/>
      <c r="CD402" s="150"/>
      <c r="CE402" s="150"/>
      <c r="CF402" s="150"/>
      <c r="CG402" s="150"/>
      <c r="CH402" s="150"/>
      <c r="CI402" s="150"/>
      <c r="CJ402" s="150"/>
      <c r="CK402" s="150"/>
      <c r="CL402" s="150"/>
      <c r="CM402" s="150"/>
      <c r="CN402" s="150"/>
      <c r="CO402" s="150"/>
      <c r="CP402" s="150"/>
      <c r="CQ402" s="150"/>
      <c r="CR402" s="150"/>
      <c r="CS402" s="150"/>
      <c r="CT402" s="150"/>
      <c r="CU402" s="150"/>
      <c r="CV402" s="150"/>
      <c r="CW402" s="150"/>
      <c r="CX402" s="150"/>
      <c r="CY402" s="150"/>
    </row>
    <row r="403" ht="12.75" customHeight="1">
      <c r="A403" s="151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L403" s="150"/>
      <c r="BM403" s="150"/>
      <c r="BN403" s="150"/>
      <c r="BO403" s="150"/>
      <c r="BP403" s="150"/>
      <c r="BQ403" s="150"/>
      <c r="BR403" s="150"/>
      <c r="BS403" s="150"/>
      <c r="BT403" s="150"/>
      <c r="BU403" s="150"/>
      <c r="BV403" s="150"/>
      <c r="BW403" s="150"/>
      <c r="BX403" s="150"/>
      <c r="BY403" s="150"/>
      <c r="BZ403" s="150"/>
      <c r="CA403" s="150"/>
      <c r="CB403" s="150"/>
      <c r="CC403" s="150"/>
      <c r="CD403" s="150"/>
      <c r="CE403" s="150"/>
      <c r="CF403" s="150"/>
      <c r="CG403" s="150"/>
      <c r="CH403" s="150"/>
      <c r="CI403" s="150"/>
      <c r="CJ403" s="150"/>
      <c r="CK403" s="150"/>
      <c r="CL403" s="150"/>
      <c r="CM403" s="150"/>
      <c r="CN403" s="150"/>
      <c r="CO403" s="150"/>
      <c r="CP403" s="150"/>
      <c r="CQ403" s="150"/>
      <c r="CR403" s="150"/>
      <c r="CS403" s="150"/>
      <c r="CT403" s="150"/>
      <c r="CU403" s="150"/>
      <c r="CV403" s="150"/>
      <c r="CW403" s="150"/>
      <c r="CX403" s="150"/>
      <c r="CY403" s="150"/>
    </row>
    <row r="404" ht="12.75" customHeight="1">
      <c r="A404" s="151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  <c r="BM404" s="150"/>
      <c r="BN404" s="150"/>
      <c r="BO404" s="150"/>
      <c r="BP404" s="150"/>
      <c r="BQ404" s="150"/>
      <c r="BR404" s="150"/>
      <c r="BS404" s="150"/>
      <c r="BT404" s="150"/>
      <c r="BU404" s="150"/>
      <c r="BV404" s="150"/>
      <c r="BW404" s="150"/>
      <c r="BX404" s="150"/>
      <c r="BY404" s="150"/>
      <c r="BZ404" s="150"/>
      <c r="CA404" s="150"/>
      <c r="CB404" s="150"/>
      <c r="CC404" s="150"/>
      <c r="CD404" s="150"/>
      <c r="CE404" s="150"/>
      <c r="CF404" s="150"/>
      <c r="CG404" s="150"/>
      <c r="CH404" s="150"/>
      <c r="CI404" s="150"/>
      <c r="CJ404" s="150"/>
      <c r="CK404" s="150"/>
      <c r="CL404" s="150"/>
      <c r="CM404" s="150"/>
      <c r="CN404" s="150"/>
      <c r="CO404" s="150"/>
      <c r="CP404" s="150"/>
      <c r="CQ404" s="150"/>
      <c r="CR404" s="150"/>
      <c r="CS404" s="150"/>
      <c r="CT404" s="150"/>
      <c r="CU404" s="150"/>
      <c r="CV404" s="150"/>
      <c r="CW404" s="150"/>
      <c r="CX404" s="150"/>
      <c r="CY404" s="150"/>
    </row>
    <row r="405" ht="12.75" customHeight="1">
      <c r="A405" s="151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L405" s="150"/>
      <c r="BM405" s="150"/>
      <c r="BN405" s="150"/>
      <c r="BO405" s="150"/>
      <c r="BP405" s="150"/>
      <c r="BQ405" s="150"/>
      <c r="BR405" s="150"/>
      <c r="BS405" s="150"/>
      <c r="BT405" s="150"/>
      <c r="BU405" s="150"/>
      <c r="BV405" s="150"/>
      <c r="BW405" s="150"/>
      <c r="BX405" s="150"/>
      <c r="BY405" s="150"/>
      <c r="BZ405" s="150"/>
      <c r="CA405" s="150"/>
      <c r="CB405" s="150"/>
      <c r="CC405" s="150"/>
      <c r="CD405" s="150"/>
      <c r="CE405" s="150"/>
      <c r="CF405" s="150"/>
      <c r="CG405" s="150"/>
      <c r="CH405" s="150"/>
      <c r="CI405" s="150"/>
      <c r="CJ405" s="150"/>
      <c r="CK405" s="150"/>
      <c r="CL405" s="150"/>
      <c r="CM405" s="150"/>
      <c r="CN405" s="150"/>
      <c r="CO405" s="150"/>
      <c r="CP405" s="150"/>
      <c r="CQ405" s="150"/>
      <c r="CR405" s="150"/>
      <c r="CS405" s="150"/>
      <c r="CT405" s="150"/>
      <c r="CU405" s="150"/>
      <c r="CV405" s="150"/>
      <c r="CW405" s="150"/>
      <c r="CX405" s="150"/>
      <c r="CY405" s="150"/>
    </row>
    <row r="406" ht="12.75" customHeight="1">
      <c r="A406" s="151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L406" s="150"/>
      <c r="BM406" s="150"/>
      <c r="BN406" s="150"/>
      <c r="BO406" s="150"/>
      <c r="BP406" s="150"/>
      <c r="BQ406" s="150"/>
      <c r="BR406" s="150"/>
      <c r="BS406" s="150"/>
      <c r="BT406" s="150"/>
      <c r="BU406" s="150"/>
      <c r="BV406" s="150"/>
      <c r="BW406" s="150"/>
      <c r="BX406" s="150"/>
      <c r="BY406" s="150"/>
      <c r="BZ406" s="150"/>
      <c r="CA406" s="150"/>
      <c r="CB406" s="150"/>
      <c r="CC406" s="150"/>
      <c r="CD406" s="150"/>
      <c r="CE406" s="150"/>
      <c r="CF406" s="150"/>
      <c r="CG406" s="150"/>
      <c r="CH406" s="150"/>
      <c r="CI406" s="150"/>
      <c r="CJ406" s="150"/>
      <c r="CK406" s="150"/>
      <c r="CL406" s="150"/>
      <c r="CM406" s="150"/>
      <c r="CN406" s="150"/>
      <c r="CO406" s="150"/>
      <c r="CP406" s="150"/>
      <c r="CQ406" s="150"/>
      <c r="CR406" s="150"/>
      <c r="CS406" s="150"/>
      <c r="CT406" s="150"/>
      <c r="CU406" s="150"/>
      <c r="CV406" s="150"/>
      <c r="CW406" s="150"/>
      <c r="CX406" s="150"/>
      <c r="CY406" s="150"/>
    </row>
    <row r="407" ht="12.75" customHeight="1">
      <c r="A407" s="151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0"/>
      <c r="BM407" s="150"/>
      <c r="BN407" s="150"/>
      <c r="BO407" s="150"/>
      <c r="BP407" s="150"/>
      <c r="BQ407" s="150"/>
      <c r="BR407" s="150"/>
      <c r="BS407" s="150"/>
      <c r="BT407" s="150"/>
      <c r="BU407" s="150"/>
      <c r="BV407" s="150"/>
      <c r="BW407" s="150"/>
      <c r="BX407" s="150"/>
      <c r="BY407" s="150"/>
      <c r="BZ407" s="150"/>
      <c r="CA407" s="150"/>
      <c r="CB407" s="150"/>
      <c r="CC407" s="150"/>
      <c r="CD407" s="150"/>
      <c r="CE407" s="150"/>
      <c r="CF407" s="150"/>
      <c r="CG407" s="150"/>
      <c r="CH407" s="150"/>
      <c r="CI407" s="150"/>
      <c r="CJ407" s="150"/>
      <c r="CK407" s="150"/>
      <c r="CL407" s="150"/>
      <c r="CM407" s="150"/>
      <c r="CN407" s="150"/>
      <c r="CO407" s="150"/>
      <c r="CP407" s="150"/>
      <c r="CQ407" s="150"/>
      <c r="CR407" s="150"/>
      <c r="CS407" s="150"/>
      <c r="CT407" s="150"/>
      <c r="CU407" s="150"/>
      <c r="CV407" s="150"/>
      <c r="CW407" s="150"/>
      <c r="CX407" s="150"/>
      <c r="CY407" s="150"/>
    </row>
    <row r="408" ht="12.75" customHeight="1">
      <c r="A408" s="151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L408" s="150"/>
      <c r="BM408" s="150"/>
      <c r="BN408" s="150"/>
      <c r="BO408" s="150"/>
      <c r="BP408" s="150"/>
      <c r="BQ408" s="150"/>
      <c r="BR408" s="150"/>
      <c r="BS408" s="150"/>
      <c r="BT408" s="150"/>
      <c r="BU408" s="150"/>
      <c r="BV408" s="150"/>
      <c r="BW408" s="150"/>
      <c r="BX408" s="150"/>
      <c r="BY408" s="150"/>
      <c r="BZ408" s="150"/>
      <c r="CA408" s="150"/>
      <c r="CB408" s="150"/>
      <c r="CC408" s="150"/>
      <c r="CD408" s="150"/>
      <c r="CE408" s="150"/>
      <c r="CF408" s="150"/>
      <c r="CG408" s="150"/>
      <c r="CH408" s="150"/>
      <c r="CI408" s="150"/>
      <c r="CJ408" s="150"/>
      <c r="CK408" s="150"/>
      <c r="CL408" s="150"/>
      <c r="CM408" s="150"/>
      <c r="CN408" s="150"/>
      <c r="CO408" s="150"/>
      <c r="CP408" s="150"/>
      <c r="CQ408" s="150"/>
      <c r="CR408" s="150"/>
      <c r="CS408" s="150"/>
      <c r="CT408" s="150"/>
      <c r="CU408" s="150"/>
      <c r="CV408" s="150"/>
      <c r="CW408" s="150"/>
      <c r="CX408" s="150"/>
      <c r="CY408" s="150"/>
    </row>
    <row r="409" ht="12.75" customHeight="1">
      <c r="A409" s="151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L409" s="150"/>
      <c r="BM409" s="150"/>
      <c r="BN409" s="150"/>
      <c r="BO409" s="150"/>
      <c r="BP409" s="150"/>
      <c r="BQ409" s="150"/>
      <c r="BR409" s="150"/>
      <c r="BS409" s="150"/>
      <c r="BT409" s="150"/>
      <c r="BU409" s="150"/>
      <c r="BV409" s="150"/>
      <c r="BW409" s="150"/>
      <c r="BX409" s="150"/>
      <c r="BY409" s="150"/>
      <c r="BZ409" s="150"/>
      <c r="CA409" s="150"/>
      <c r="CB409" s="150"/>
      <c r="CC409" s="150"/>
      <c r="CD409" s="150"/>
      <c r="CE409" s="150"/>
      <c r="CF409" s="150"/>
      <c r="CG409" s="150"/>
      <c r="CH409" s="150"/>
      <c r="CI409" s="150"/>
      <c r="CJ409" s="150"/>
      <c r="CK409" s="150"/>
      <c r="CL409" s="150"/>
      <c r="CM409" s="150"/>
      <c r="CN409" s="150"/>
      <c r="CO409" s="150"/>
      <c r="CP409" s="150"/>
      <c r="CQ409" s="150"/>
      <c r="CR409" s="150"/>
      <c r="CS409" s="150"/>
      <c r="CT409" s="150"/>
      <c r="CU409" s="150"/>
      <c r="CV409" s="150"/>
      <c r="CW409" s="150"/>
      <c r="CX409" s="150"/>
      <c r="CY409" s="150"/>
    </row>
    <row r="410" ht="12.75" customHeight="1">
      <c r="A410" s="151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L410" s="150"/>
      <c r="BM410" s="150"/>
      <c r="BN410" s="150"/>
      <c r="BO410" s="150"/>
      <c r="BP410" s="150"/>
      <c r="BQ410" s="150"/>
      <c r="BR410" s="150"/>
      <c r="BS410" s="150"/>
      <c r="BT410" s="150"/>
      <c r="BU410" s="150"/>
      <c r="BV410" s="150"/>
      <c r="BW410" s="150"/>
      <c r="BX410" s="150"/>
      <c r="BY410" s="150"/>
      <c r="BZ410" s="150"/>
      <c r="CA410" s="150"/>
      <c r="CB410" s="150"/>
      <c r="CC410" s="150"/>
      <c r="CD410" s="150"/>
      <c r="CE410" s="150"/>
      <c r="CF410" s="150"/>
      <c r="CG410" s="150"/>
      <c r="CH410" s="150"/>
      <c r="CI410" s="150"/>
      <c r="CJ410" s="150"/>
      <c r="CK410" s="150"/>
      <c r="CL410" s="150"/>
      <c r="CM410" s="150"/>
      <c r="CN410" s="150"/>
      <c r="CO410" s="150"/>
      <c r="CP410" s="150"/>
      <c r="CQ410" s="150"/>
      <c r="CR410" s="150"/>
      <c r="CS410" s="150"/>
      <c r="CT410" s="150"/>
      <c r="CU410" s="150"/>
      <c r="CV410" s="150"/>
      <c r="CW410" s="150"/>
      <c r="CX410" s="150"/>
      <c r="CY410" s="150"/>
    </row>
    <row r="411" ht="12.75" customHeight="1">
      <c r="A411" s="151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L411" s="150"/>
      <c r="BM411" s="150"/>
      <c r="BN411" s="150"/>
      <c r="BO411" s="150"/>
      <c r="BP411" s="150"/>
      <c r="BQ411" s="150"/>
      <c r="BR411" s="150"/>
      <c r="BS411" s="150"/>
      <c r="BT411" s="150"/>
      <c r="BU411" s="150"/>
      <c r="BV411" s="150"/>
      <c r="BW411" s="150"/>
      <c r="BX411" s="150"/>
      <c r="BY411" s="150"/>
      <c r="BZ411" s="150"/>
      <c r="CA411" s="150"/>
      <c r="CB411" s="150"/>
      <c r="CC411" s="150"/>
      <c r="CD411" s="150"/>
      <c r="CE411" s="150"/>
      <c r="CF411" s="150"/>
      <c r="CG411" s="150"/>
      <c r="CH411" s="150"/>
      <c r="CI411" s="150"/>
      <c r="CJ411" s="150"/>
      <c r="CK411" s="150"/>
      <c r="CL411" s="150"/>
      <c r="CM411" s="150"/>
      <c r="CN411" s="150"/>
      <c r="CO411" s="150"/>
      <c r="CP411" s="150"/>
      <c r="CQ411" s="150"/>
      <c r="CR411" s="150"/>
      <c r="CS411" s="150"/>
      <c r="CT411" s="150"/>
      <c r="CU411" s="150"/>
      <c r="CV411" s="150"/>
      <c r="CW411" s="150"/>
      <c r="CX411" s="150"/>
      <c r="CY411" s="150"/>
    </row>
    <row r="412" ht="12.75" customHeight="1">
      <c r="A412" s="151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L412" s="150"/>
      <c r="BM412" s="150"/>
      <c r="BN412" s="150"/>
      <c r="BO412" s="150"/>
      <c r="BP412" s="150"/>
      <c r="BQ412" s="150"/>
      <c r="BR412" s="150"/>
      <c r="BS412" s="150"/>
      <c r="BT412" s="150"/>
      <c r="BU412" s="150"/>
      <c r="BV412" s="150"/>
      <c r="BW412" s="150"/>
      <c r="BX412" s="150"/>
      <c r="BY412" s="150"/>
      <c r="BZ412" s="150"/>
      <c r="CA412" s="150"/>
      <c r="CB412" s="150"/>
      <c r="CC412" s="150"/>
      <c r="CD412" s="150"/>
      <c r="CE412" s="150"/>
      <c r="CF412" s="150"/>
      <c r="CG412" s="150"/>
      <c r="CH412" s="150"/>
      <c r="CI412" s="150"/>
      <c r="CJ412" s="150"/>
      <c r="CK412" s="150"/>
      <c r="CL412" s="150"/>
      <c r="CM412" s="150"/>
      <c r="CN412" s="150"/>
      <c r="CO412" s="150"/>
      <c r="CP412" s="150"/>
      <c r="CQ412" s="150"/>
      <c r="CR412" s="150"/>
      <c r="CS412" s="150"/>
      <c r="CT412" s="150"/>
      <c r="CU412" s="150"/>
      <c r="CV412" s="150"/>
      <c r="CW412" s="150"/>
      <c r="CX412" s="150"/>
      <c r="CY412" s="150"/>
    </row>
    <row r="413" ht="12.75" customHeight="1">
      <c r="A413" s="151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  <c r="BL413" s="150"/>
      <c r="BM413" s="150"/>
      <c r="BN413" s="150"/>
      <c r="BO413" s="150"/>
      <c r="BP413" s="150"/>
      <c r="BQ413" s="150"/>
      <c r="BR413" s="150"/>
      <c r="BS413" s="150"/>
      <c r="BT413" s="150"/>
      <c r="BU413" s="150"/>
      <c r="BV413" s="150"/>
      <c r="BW413" s="150"/>
      <c r="BX413" s="150"/>
      <c r="BY413" s="150"/>
      <c r="BZ413" s="150"/>
      <c r="CA413" s="150"/>
      <c r="CB413" s="150"/>
      <c r="CC413" s="150"/>
      <c r="CD413" s="150"/>
      <c r="CE413" s="150"/>
      <c r="CF413" s="150"/>
      <c r="CG413" s="150"/>
      <c r="CH413" s="150"/>
      <c r="CI413" s="150"/>
      <c r="CJ413" s="150"/>
      <c r="CK413" s="150"/>
      <c r="CL413" s="150"/>
      <c r="CM413" s="150"/>
      <c r="CN413" s="150"/>
      <c r="CO413" s="150"/>
      <c r="CP413" s="150"/>
      <c r="CQ413" s="150"/>
      <c r="CR413" s="150"/>
      <c r="CS413" s="150"/>
      <c r="CT413" s="150"/>
      <c r="CU413" s="150"/>
      <c r="CV413" s="150"/>
      <c r="CW413" s="150"/>
      <c r="CX413" s="150"/>
      <c r="CY413" s="150"/>
    </row>
    <row r="414" ht="12.75" customHeight="1">
      <c r="A414" s="151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  <c r="BL414" s="150"/>
      <c r="BM414" s="150"/>
      <c r="BN414" s="150"/>
      <c r="BO414" s="150"/>
      <c r="BP414" s="150"/>
      <c r="BQ414" s="150"/>
      <c r="BR414" s="150"/>
      <c r="BS414" s="150"/>
      <c r="BT414" s="150"/>
      <c r="BU414" s="150"/>
      <c r="BV414" s="150"/>
      <c r="BW414" s="150"/>
      <c r="BX414" s="150"/>
      <c r="BY414" s="150"/>
      <c r="BZ414" s="150"/>
      <c r="CA414" s="150"/>
      <c r="CB414" s="150"/>
      <c r="CC414" s="150"/>
      <c r="CD414" s="150"/>
      <c r="CE414" s="150"/>
      <c r="CF414" s="150"/>
      <c r="CG414" s="150"/>
      <c r="CH414" s="150"/>
      <c r="CI414" s="150"/>
      <c r="CJ414" s="150"/>
      <c r="CK414" s="150"/>
      <c r="CL414" s="150"/>
      <c r="CM414" s="150"/>
      <c r="CN414" s="150"/>
      <c r="CO414" s="150"/>
      <c r="CP414" s="150"/>
      <c r="CQ414" s="150"/>
      <c r="CR414" s="150"/>
      <c r="CS414" s="150"/>
      <c r="CT414" s="150"/>
      <c r="CU414" s="150"/>
      <c r="CV414" s="150"/>
      <c r="CW414" s="150"/>
      <c r="CX414" s="150"/>
      <c r="CY414" s="150"/>
    </row>
    <row r="415" ht="12.75" customHeight="1">
      <c r="A415" s="151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L415" s="150"/>
      <c r="BM415" s="150"/>
      <c r="BN415" s="150"/>
      <c r="BO415" s="150"/>
      <c r="BP415" s="150"/>
      <c r="BQ415" s="150"/>
      <c r="BR415" s="150"/>
      <c r="BS415" s="150"/>
      <c r="BT415" s="150"/>
      <c r="BU415" s="150"/>
      <c r="BV415" s="150"/>
      <c r="BW415" s="150"/>
      <c r="BX415" s="150"/>
      <c r="BY415" s="150"/>
      <c r="BZ415" s="150"/>
      <c r="CA415" s="150"/>
      <c r="CB415" s="150"/>
      <c r="CC415" s="150"/>
      <c r="CD415" s="150"/>
      <c r="CE415" s="150"/>
      <c r="CF415" s="150"/>
      <c r="CG415" s="150"/>
      <c r="CH415" s="150"/>
      <c r="CI415" s="150"/>
      <c r="CJ415" s="150"/>
      <c r="CK415" s="150"/>
      <c r="CL415" s="150"/>
      <c r="CM415" s="150"/>
      <c r="CN415" s="150"/>
      <c r="CO415" s="150"/>
      <c r="CP415" s="150"/>
      <c r="CQ415" s="150"/>
      <c r="CR415" s="150"/>
      <c r="CS415" s="150"/>
      <c r="CT415" s="150"/>
      <c r="CU415" s="150"/>
      <c r="CV415" s="150"/>
      <c r="CW415" s="150"/>
      <c r="CX415" s="150"/>
      <c r="CY415" s="150"/>
    </row>
    <row r="416" ht="12.75" customHeight="1">
      <c r="A416" s="151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L416" s="150"/>
      <c r="BM416" s="150"/>
      <c r="BN416" s="150"/>
      <c r="BO416" s="150"/>
      <c r="BP416" s="150"/>
      <c r="BQ416" s="150"/>
      <c r="BR416" s="150"/>
      <c r="BS416" s="150"/>
      <c r="BT416" s="150"/>
      <c r="BU416" s="150"/>
      <c r="BV416" s="150"/>
      <c r="BW416" s="150"/>
      <c r="BX416" s="150"/>
      <c r="BY416" s="150"/>
      <c r="BZ416" s="150"/>
      <c r="CA416" s="150"/>
      <c r="CB416" s="150"/>
      <c r="CC416" s="150"/>
      <c r="CD416" s="150"/>
      <c r="CE416" s="150"/>
      <c r="CF416" s="150"/>
      <c r="CG416" s="150"/>
      <c r="CH416" s="150"/>
      <c r="CI416" s="150"/>
      <c r="CJ416" s="150"/>
      <c r="CK416" s="150"/>
      <c r="CL416" s="150"/>
      <c r="CM416" s="150"/>
      <c r="CN416" s="150"/>
      <c r="CO416" s="150"/>
      <c r="CP416" s="150"/>
      <c r="CQ416" s="150"/>
      <c r="CR416" s="150"/>
      <c r="CS416" s="150"/>
      <c r="CT416" s="150"/>
      <c r="CU416" s="150"/>
      <c r="CV416" s="150"/>
      <c r="CW416" s="150"/>
      <c r="CX416" s="150"/>
      <c r="CY416" s="150"/>
    </row>
    <row r="417" ht="12.75" customHeight="1">
      <c r="A417" s="151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  <c r="BL417" s="150"/>
      <c r="BM417" s="150"/>
      <c r="BN417" s="150"/>
      <c r="BO417" s="150"/>
      <c r="BP417" s="150"/>
      <c r="BQ417" s="150"/>
      <c r="BR417" s="150"/>
      <c r="BS417" s="150"/>
      <c r="BT417" s="150"/>
      <c r="BU417" s="150"/>
      <c r="BV417" s="150"/>
      <c r="BW417" s="150"/>
      <c r="BX417" s="150"/>
      <c r="BY417" s="150"/>
      <c r="BZ417" s="150"/>
      <c r="CA417" s="150"/>
      <c r="CB417" s="150"/>
      <c r="CC417" s="150"/>
      <c r="CD417" s="150"/>
      <c r="CE417" s="150"/>
      <c r="CF417" s="150"/>
      <c r="CG417" s="150"/>
      <c r="CH417" s="150"/>
      <c r="CI417" s="150"/>
      <c r="CJ417" s="150"/>
      <c r="CK417" s="150"/>
      <c r="CL417" s="150"/>
      <c r="CM417" s="150"/>
      <c r="CN417" s="150"/>
      <c r="CO417" s="150"/>
      <c r="CP417" s="150"/>
      <c r="CQ417" s="150"/>
      <c r="CR417" s="150"/>
      <c r="CS417" s="150"/>
      <c r="CT417" s="150"/>
      <c r="CU417" s="150"/>
      <c r="CV417" s="150"/>
      <c r="CW417" s="150"/>
      <c r="CX417" s="150"/>
      <c r="CY417" s="150"/>
    </row>
    <row r="418" ht="12.75" customHeight="1">
      <c r="A418" s="151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  <c r="BL418" s="150"/>
      <c r="BM418" s="150"/>
      <c r="BN418" s="150"/>
      <c r="BO418" s="150"/>
      <c r="BP418" s="150"/>
      <c r="BQ418" s="150"/>
      <c r="BR418" s="150"/>
      <c r="BS418" s="150"/>
      <c r="BT418" s="150"/>
      <c r="BU418" s="150"/>
      <c r="BV418" s="150"/>
      <c r="BW418" s="150"/>
      <c r="BX418" s="150"/>
      <c r="BY418" s="150"/>
      <c r="BZ418" s="150"/>
      <c r="CA418" s="150"/>
      <c r="CB418" s="150"/>
      <c r="CC418" s="150"/>
      <c r="CD418" s="150"/>
      <c r="CE418" s="150"/>
      <c r="CF418" s="150"/>
      <c r="CG418" s="150"/>
      <c r="CH418" s="150"/>
      <c r="CI418" s="150"/>
      <c r="CJ418" s="150"/>
      <c r="CK418" s="150"/>
      <c r="CL418" s="150"/>
      <c r="CM418" s="150"/>
      <c r="CN418" s="150"/>
      <c r="CO418" s="150"/>
      <c r="CP418" s="150"/>
      <c r="CQ418" s="150"/>
      <c r="CR418" s="150"/>
      <c r="CS418" s="150"/>
      <c r="CT418" s="150"/>
      <c r="CU418" s="150"/>
      <c r="CV418" s="150"/>
      <c r="CW418" s="150"/>
      <c r="CX418" s="150"/>
      <c r="CY418" s="150"/>
    </row>
    <row r="419" ht="12.75" customHeight="1">
      <c r="A419" s="151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  <c r="BL419" s="150"/>
      <c r="BM419" s="150"/>
      <c r="BN419" s="150"/>
      <c r="BO419" s="150"/>
      <c r="BP419" s="150"/>
      <c r="BQ419" s="150"/>
      <c r="BR419" s="150"/>
      <c r="BS419" s="150"/>
      <c r="BT419" s="150"/>
      <c r="BU419" s="150"/>
      <c r="BV419" s="150"/>
      <c r="BW419" s="150"/>
      <c r="BX419" s="150"/>
      <c r="BY419" s="150"/>
      <c r="BZ419" s="150"/>
      <c r="CA419" s="150"/>
      <c r="CB419" s="150"/>
      <c r="CC419" s="150"/>
      <c r="CD419" s="150"/>
      <c r="CE419" s="150"/>
      <c r="CF419" s="150"/>
      <c r="CG419" s="150"/>
      <c r="CH419" s="150"/>
      <c r="CI419" s="150"/>
      <c r="CJ419" s="150"/>
      <c r="CK419" s="150"/>
      <c r="CL419" s="150"/>
      <c r="CM419" s="150"/>
      <c r="CN419" s="150"/>
      <c r="CO419" s="150"/>
      <c r="CP419" s="150"/>
      <c r="CQ419" s="150"/>
      <c r="CR419" s="150"/>
      <c r="CS419" s="150"/>
      <c r="CT419" s="150"/>
      <c r="CU419" s="150"/>
      <c r="CV419" s="150"/>
      <c r="CW419" s="150"/>
      <c r="CX419" s="150"/>
      <c r="CY419" s="150"/>
    </row>
    <row r="420" ht="12.75" customHeight="1">
      <c r="A420" s="151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L420" s="150"/>
      <c r="BM420" s="150"/>
      <c r="BN420" s="150"/>
      <c r="BO420" s="150"/>
      <c r="BP420" s="150"/>
      <c r="BQ420" s="150"/>
      <c r="BR420" s="150"/>
      <c r="BS420" s="150"/>
      <c r="BT420" s="150"/>
      <c r="BU420" s="150"/>
      <c r="BV420" s="150"/>
      <c r="BW420" s="150"/>
      <c r="BX420" s="150"/>
      <c r="BY420" s="150"/>
      <c r="BZ420" s="150"/>
      <c r="CA420" s="150"/>
      <c r="CB420" s="150"/>
      <c r="CC420" s="150"/>
      <c r="CD420" s="150"/>
      <c r="CE420" s="150"/>
      <c r="CF420" s="150"/>
      <c r="CG420" s="150"/>
      <c r="CH420" s="150"/>
      <c r="CI420" s="150"/>
      <c r="CJ420" s="150"/>
      <c r="CK420" s="150"/>
      <c r="CL420" s="150"/>
      <c r="CM420" s="150"/>
      <c r="CN420" s="150"/>
      <c r="CO420" s="150"/>
      <c r="CP420" s="150"/>
      <c r="CQ420" s="150"/>
      <c r="CR420" s="150"/>
      <c r="CS420" s="150"/>
      <c r="CT420" s="150"/>
      <c r="CU420" s="150"/>
      <c r="CV420" s="150"/>
      <c r="CW420" s="150"/>
      <c r="CX420" s="150"/>
      <c r="CY420" s="150"/>
    </row>
    <row r="421" ht="12.75" customHeight="1">
      <c r="A421" s="151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L421" s="150"/>
      <c r="BM421" s="150"/>
      <c r="BN421" s="150"/>
      <c r="BO421" s="150"/>
      <c r="BP421" s="150"/>
      <c r="BQ421" s="150"/>
      <c r="BR421" s="150"/>
      <c r="BS421" s="150"/>
      <c r="BT421" s="150"/>
      <c r="BU421" s="150"/>
      <c r="BV421" s="150"/>
      <c r="BW421" s="150"/>
      <c r="BX421" s="150"/>
      <c r="BY421" s="150"/>
      <c r="BZ421" s="150"/>
      <c r="CA421" s="150"/>
      <c r="CB421" s="150"/>
      <c r="CC421" s="150"/>
      <c r="CD421" s="150"/>
      <c r="CE421" s="150"/>
      <c r="CF421" s="150"/>
      <c r="CG421" s="150"/>
      <c r="CH421" s="150"/>
      <c r="CI421" s="150"/>
      <c r="CJ421" s="150"/>
      <c r="CK421" s="150"/>
      <c r="CL421" s="150"/>
      <c r="CM421" s="150"/>
      <c r="CN421" s="150"/>
      <c r="CO421" s="150"/>
      <c r="CP421" s="150"/>
      <c r="CQ421" s="150"/>
      <c r="CR421" s="150"/>
      <c r="CS421" s="150"/>
      <c r="CT421" s="150"/>
      <c r="CU421" s="150"/>
      <c r="CV421" s="150"/>
      <c r="CW421" s="150"/>
      <c r="CX421" s="150"/>
      <c r="CY421" s="150"/>
    </row>
    <row r="422" ht="12.75" customHeight="1">
      <c r="A422" s="151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L422" s="150"/>
      <c r="BM422" s="150"/>
      <c r="BN422" s="150"/>
      <c r="BO422" s="150"/>
      <c r="BP422" s="150"/>
      <c r="BQ422" s="150"/>
      <c r="BR422" s="150"/>
      <c r="BS422" s="150"/>
      <c r="BT422" s="150"/>
      <c r="BU422" s="150"/>
      <c r="BV422" s="150"/>
      <c r="BW422" s="150"/>
      <c r="BX422" s="150"/>
      <c r="BY422" s="150"/>
      <c r="BZ422" s="150"/>
      <c r="CA422" s="150"/>
      <c r="CB422" s="150"/>
      <c r="CC422" s="150"/>
      <c r="CD422" s="150"/>
      <c r="CE422" s="150"/>
      <c r="CF422" s="150"/>
      <c r="CG422" s="150"/>
      <c r="CH422" s="150"/>
      <c r="CI422" s="150"/>
      <c r="CJ422" s="150"/>
      <c r="CK422" s="150"/>
      <c r="CL422" s="150"/>
      <c r="CM422" s="150"/>
      <c r="CN422" s="150"/>
      <c r="CO422" s="150"/>
      <c r="CP422" s="150"/>
      <c r="CQ422" s="150"/>
      <c r="CR422" s="150"/>
      <c r="CS422" s="150"/>
      <c r="CT422" s="150"/>
      <c r="CU422" s="150"/>
      <c r="CV422" s="150"/>
      <c r="CW422" s="150"/>
      <c r="CX422" s="150"/>
      <c r="CY422" s="150"/>
    </row>
    <row r="423" ht="12.75" customHeight="1">
      <c r="A423" s="151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L423" s="150"/>
      <c r="BM423" s="150"/>
      <c r="BN423" s="150"/>
      <c r="BO423" s="150"/>
      <c r="BP423" s="150"/>
      <c r="BQ423" s="150"/>
      <c r="BR423" s="150"/>
      <c r="BS423" s="150"/>
      <c r="BT423" s="150"/>
      <c r="BU423" s="150"/>
      <c r="BV423" s="150"/>
      <c r="BW423" s="150"/>
      <c r="BX423" s="150"/>
      <c r="BY423" s="150"/>
      <c r="BZ423" s="150"/>
      <c r="CA423" s="150"/>
      <c r="CB423" s="150"/>
      <c r="CC423" s="150"/>
      <c r="CD423" s="150"/>
      <c r="CE423" s="150"/>
      <c r="CF423" s="150"/>
      <c r="CG423" s="150"/>
      <c r="CH423" s="150"/>
      <c r="CI423" s="150"/>
      <c r="CJ423" s="150"/>
      <c r="CK423" s="150"/>
      <c r="CL423" s="150"/>
      <c r="CM423" s="150"/>
      <c r="CN423" s="150"/>
      <c r="CO423" s="150"/>
      <c r="CP423" s="150"/>
      <c r="CQ423" s="150"/>
      <c r="CR423" s="150"/>
      <c r="CS423" s="150"/>
      <c r="CT423" s="150"/>
      <c r="CU423" s="150"/>
      <c r="CV423" s="150"/>
      <c r="CW423" s="150"/>
      <c r="CX423" s="150"/>
      <c r="CY423" s="150"/>
    </row>
    <row r="424" ht="12.75" customHeight="1">
      <c r="A424" s="151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L424" s="150"/>
      <c r="BM424" s="150"/>
      <c r="BN424" s="150"/>
      <c r="BO424" s="150"/>
      <c r="BP424" s="150"/>
      <c r="BQ424" s="150"/>
      <c r="BR424" s="150"/>
      <c r="BS424" s="150"/>
      <c r="BT424" s="150"/>
      <c r="BU424" s="150"/>
      <c r="BV424" s="150"/>
      <c r="BW424" s="150"/>
      <c r="BX424" s="150"/>
      <c r="BY424" s="150"/>
      <c r="BZ424" s="150"/>
      <c r="CA424" s="150"/>
      <c r="CB424" s="150"/>
      <c r="CC424" s="150"/>
      <c r="CD424" s="150"/>
      <c r="CE424" s="150"/>
      <c r="CF424" s="150"/>
      <c r="CG424" s="150"/>
      <c r="CH424" s="150"/>
      <c r="CI424" s="150"/>
      <c r="CJ424" s="150"/>
      <c r="CK424" s="150"/>
      <c r="CL424" s="150"/>
      <c r="CM424" s="150"/>
      <c r="CN424" s="150"/>
      <c r="CO424" s="150"/>
      <c r="CP424" s="150"/>
      <c r="CQ424" s="150"/>
      <c r="CR424" s="150"/>
      <c r="CS424" s="150"/>
      <c r="CT424" s="150"/>
      <c r="CU424" s="150"/>
      <c r="CV424" s="150"/>
      <c r="CW424" s="150"/>
      <c r="CX424" s="150"/>
      <c r="CY424" s="150"/>
    </row>
    <row r="425" ht="12.75" customHeight="1">
      <c r="A425" s="151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L425" s="150"/>
      <c r="BM425" s="150"/>
      <c r="BN425" s="150"/>
      <c r="BO425" s="150"/>
      <c r="BP425" s="150"/>
      <c r="BQ425" s="150"/>
      <c r="BR425" s="150"/>
      <c r="BS425" s="150"/>
      <c r="BT425" s="150"/>
      <c r="BU425" s="150"/>
      <c r="BV425" s="150"/>
      <c r="BW425" s="150"/>
      <c r="BX425" s="150"/>
      <c r="BY425" s="150"/>
      <c r="BZ425" s="150"/>
      <c r="CA425" s="150"/>
      <c r="CB425" s="150"/>
      <c r="CC425" s="150"/>
      <c r="CD425" s="150"/>
      <c r="CE425" s="150"/>
      <c r="CF425" s="150"/>
      <c r="CG425" s="150"/>
      <c r="CH425" s="150"/>
      <c r="CI425" s="150"/>
      <c r="CJ425" s="150"/>
      <c r="CK425" s="150"/>
      <c r="CL425" s="150"/>
      <c r="CM425" s="150"/>
      <c r="CN425" s="150"/>
      <c r="CO425" s="150"/>
      <c r="CP425" s="150"/>
      <c r="CQ425" s="150"/>
      <c r="CR425" s="150"/>
      <c r="CS425" s="150"/>
      <c r="CT425" s="150"/>
      <c r="CU425" s="150"/>
      <c r="CV425" s="150"/>
      <c r="CW425" s="150"/>
      <c r="CX425" s="150"/>
      <c r="CY425" s="150"/>
    </row>
    <row r="426" ht="12.75" customHeight="1">
      <c r="A426" s="151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L426" s="150"/>
      <c r="BM426" s="150"/>
      <c r="BN426" s="150"/>
      <c r="BO426" s="150"/>
      <c r="BP426" s="150"/>
      <c r="BQ426" s="150"/>
      <c r="BR426" s="150"/>
      <c r="BS426" s="150"/>
      <c r="BT426" s="150"/>
      <c r="BU426" s="150"/>
      <c r="BV426" s="150"/>
      <c r="BW426" s="150"/>
      <c r="BX426" s="150"/>
      <c r="BY426" s="150"/>
      <c r="BZ426" s="150"/>
      <c r="CA426" s="150"/>
      <c r="CB426" s="150"/>
      <c r="CC426" s="150"/>
      <c r="CD426" s="150"/>
      <c r="CE426" s="150"/>
      <c r="CF426" s="150"/>
      <c r="CG426" s="150"/>
      <c r="CH426" s="150"/>
      <c r="CI426" s="150"/>
      <c r="CJ426" s="150"/>
      <c r="CK426" s="150"/>
      <c r="CL426" s="150"/>
      <c r="CM426" s="150"/>
      <c r="CN426" s="150"/>
      <c r="CO426" s="150"/>
      <c r="CP426" s="150"/>
      <c r="CQ426" s="150"/>
      <c r="CR426" s="150"/>
      <c r="CS426" s="150"/>
      <c r="CT426" s="150"/>
      <c r="CU426" s="150"/>
      <c r="CV426" s="150"/>
      <c r="CW426" s="150"/>
      <c r="CX426" s="150"/>
      <c r="CY426" s="150"/>
    </row>
    <row r="427" ht="12.75" customHeight="1">
      <c r="A427" s="151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L427" s="150"/>
      <c r="BM427" s="150"/>
      <c r="BN427" s="150"/>
      <c r="BO427" s="150"/>
      <c r="BP427" s="150"/>
      <c r="BQ427" s="150"/>
      <c r="BR427" s="150"/>
      <c r="BS427" s="150"/>
      <c r="BT427" s="150"/>
      <c r="BU427" s="150"/>
      <c r="BV427" s="150"/>
      <c r="BW427" s="150"/>
      <c r="BX427" s="150"/>
      <c r="BY427" s="150"/>
      <c r="BZ427" s="150"/>
      <c r="CA427" s="150"/>
      <c r="CB427" s="150"/>
      <c r="CC427" s="150"/>
      <c r="CD427" s="150"/>
      <c r="CE427" s="150"/>
      <c r="CF427" s="150"/>
      <c r="CG427" s="150"/>
      <c r="CH427" s="150"/>
      <c r="CI427" s="150"/>
      <c r="CJ427" s="150"/>
      <c r="CK427" s="150"/>
      <c r="CL427" s="150"/>
      <c r="CM427" s="150"/>
      <c r="CN427" s="150"/>
      <c r="CO427" s="150"/>
      <c r="CP427" s="150"/>
      <c r="CQ427" s="150"/>
      <c r="CR427" s="150"/>
      <c r="CS427" s="150"/>
      <c r="CT427" s="150"/>
      <c r="CU427" s="150"/>
      <c r="CV427" s="150"/>
      <c r="CW427" s="150"/>
      <c r="CX427" s="150"/>
      <c r="CY427" s="150"/>
    </row>
    <row r="428" ht="12.75" customHeight="1">
      <c r="A428" s="151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L428" s="150"/>
      <c r="BM428" s="150"/>
      <c r="BN428" s="150"/>
      <c r="BO428" s="150"/>
      <c r="BP428" s="150"/>
      <c r="BQ428" s="150"/>
      <c r="BR428" s="150"/>
      <c r="BS428" s="150"/>
      <c r="BT428" s="150"/>
      <c r="BU428" s="150"/>
      <c r="BV428" s="150"/>
      <c r="BW428" s="150"/>
      <c r="BX428" s="150"/>
      <c r="BY428" s="150"/>
      <c r="BZ428" s="150"/>
      <c r="CA428" s="150"/>
      <c r="CB428" s="150"/>
      <c r="CC428" s="150"/>
      <c r="CD428" s="150"/>
      <c r="CE428" s="150"/>
      <c r="CF428" s="150"/>
      <c r="CG428" s="150"/>
      <c r="CH428" s="150"/>
      <c r="CI428" s="150"/>
      <c r="CJ428" s="150"/>
      <c r="CK428" s="150"/>
      <c r="CL428" s="150"/>
      <c r="CM428" s="150"/>
      <c r="CN428" s="150"/>
      <c r="CO428" s="150"/>
      <c r="CP428" s="150"/>
      <c r="CQ428" s="150"/>
      <c r="CR428" s="150"/>
      <c r="CS428" s="150"/>
      <c r="CT428" s="150"/>
      <c r="CU428" s="150"/>
      <c r="CV428" s="150"/>
      <c r="CW428" s="150"/>
      <c r="CX428" s="150"/>
      <c r="CY428" s="150"/>
    </row>
    <row r="429" ht="12.75" customHeight="1">
      <c r="A429" s="151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  <c r="BL429" s="150"/>
      <c r="BM429" s="150"/>
      <c r="BN429" s="150"/>
      <c r="BO429" s="150"/>
      <c r="BP429" s="150"/>
      <c r="BQ429" s="150"/>
      <c r="BR429" s="150"/>
      <c r="BS429" s="150"/>
      <c r="BT429" s="150"/>
      <c r="BU429" s="150"/>
      <c r="BV429" s="150"/>
      <c r="BW429" s="150"/>
      <c r="BX429" s="150"/>
      <c r="BY429" s="150"/>
      <c r="BZ429" s="150"/>
      <c r="CA429" s="150"/>
      <c r="CB429" s="150"/>
      <c r="CC429" s="150"/>
      <c r="CD429" s="150"/>
      <c r="CE429" s="150"/>
      <c r="CF429" s="150"/>
      <c r="CG429" s="150"/>
      <c r="CH429" s="150"/>
      <c r="CI429" s="150"/>
      <c r="CJ429" s="150"/>
      <c r="CK429" s="150"/>
      <c r="CL429" s="150"/>
      <c r="CM429" s="150"/>
      <c r="CN429" s="150"/>
      <c r="CO429" s="150"/>
      <c r="CP429" s="150"/>
      <c r="CQ429" s="150"/>
      <c r="CR429" s="150"/>
      <c r="CS429" s="150"/>
      <c r="CT429" s="150"/>
      <c r="CU429" s="150"/>
      <c r="CV429" s="150"/>
      <c r="CW429" s="150"/>
      <c r="CX429" s="150"/>
      <c r="CY429" s="150"/>
    </row>
    <row r="430" ht="12.75" customHeight="1">
      <c r="A430" s="151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L430" s="150"/>
      <c r="BM430" s="150"/>
      <c r="BN430" s="150"/>
      <c r="BO430" s="150"/>
      <c r="BP430" s="150"/>
      <c r="BQ430" s="150"/>
      <c r="BR430" s="150"/>
      <c r="BS430" s="150"/>
      <c r="BT430" s="150"/>
      <c r="BU430" s="150"/>
      <c r="BV430" s="150"/>
      <c r="BW430" s="150"/>
      <c r="BX430" s="150"/>
      <c r="BY430" s="150"/>
      <c r="BZ430" s="150"/>
      <c r="CA430" s="150"/>
      <c r="CB430" s="150"/>
      <c r="CC430" s="150"/>
      <c r="CD430" s="150"/>
      <c r="CE430" s="150"/>
      <c r="CF430" s="150"/>
      <c r="CG430" s="150"/>
      <c r="CH430" s="150"/>
      <c r="CI430" s="150"/>
      <c r="CJ430" s="150"/>
      <c r="CK430" s="150"/>
      <c r="CL430" s="150"/>
      <c r="CM430" s="150"/>
      <c r="CN430" s="150"/>
      <c r="CO430" s="150"/>
      <c r="CP430" s="150"/>
      <c r="CQ430" s="150"/>
      <c r="CR430" s="150"/>
      <c r="CS430" s="150"/>
      <c r="CT430" s="150"/>
      <c r="CU430" s="150"/>
      <c r="CV430" s="150"/>
      <c r="CW430" s="150"/>
      <c r="CX430" s="150"/>
      <c r="CY430" s="150"/>
    </row>
    <row r="431" ht="12.75" customHeight="1">
      <c r="A431" s="151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L431" s="150"/>
      <c r="BM431" s="150"/>
      <c r="BN431" s="150"/>
      <c r="BO431" s="150"/>
      <c r="BP431" s="150"/>
      <c r="BQ431" s="150"/>
      <c r="BR431" s="150"/>
      <c r="BS431" s="150"/>
      <c r="BT431" s="150"/>
      <c r="BU431" s="150"/>
      <c r="BV431" s="150"/>
      <c r="BW431" s="150"/>
      <c r="BX431" s="150"/>
      <c r="BY431" s="150"/>
      <c r="BZ431" s="150"/>
      <c r="CA431" s="150"/>
      <c r="CB431" s="150"/>
      <c r="CC431" s="150"/>
      <c r="CD431" s="150"/>
      <c r="CE431" s="150"/>
      <c r="CF431" s="150"/>
      <c r="CG431" s="150"/>
      <c r="CH431" s="150"/>
      <c r="CI431" s="150"/>
      <c r="CJ431" s="150"/>
      <c r="CK431" s="150"/>
      <c r="CL431" s="150"/>
      <c r="CM431" s="150"/>
      <c r="CN431" s="150"/>
      <c r="CO431" s="150"/>
      <c r="CP431" s="150"/>
      <c r="CQ431" s="150"/>
      <c r="CR431" s="150"/>
      <c r="CS431" s="150"/>
      <c r="CT431" s="150"/>
      <c r="CU431" s="150"/>
      <c r="CV431" s="150"/>
      <c r="CW431" s="150"/>
      <c r="CX431" s="150"/>
      <c r="CY431" s="150"/>
    </row>
    <row r="432" ht="12.75" customHeight="1">
      <c r="A432" s="151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  <c r="BL432" s="150"/>
      <c r="BM432" s="150"/>
      <c r="BN432" s="150"/>
      <c r="BO432" s="150"/>
      <c r="BP432" s="150"/>
      <c r="BQ432" s="150"/>
      <c r="BR432" s="150"/>
      <c r="BS432" s="150"/>
      <c r="BT432" s="150"/>
      <c r="BU432" s="150"/>
      <c r="BV432" s="150"/>
      <c r="BW432" s="150"/>
      <c r="BX432" s="150"/>
      <c r="BY432" s="150"/>
      <c r="BZ432" s="150"/>
      <c r="CA432" s="150"/>
      <c r="CB432" s="150"/>
      <c r="CC432" s="150"/>
      <c r="CD432" s="150"/>
      <c r="CE432" s="150"/>
      <c r="CF432" s="150"/>
      <c r="CG432" s="150"/>
      <c r="CH432" s="150"/>
      <c r="CI432" s="150"/>
      <c r="CJ432" s="150"/>
      <c r="CK432" s="150"/>
      <c r="CL432" s="150"/>
      <c r="CM432" s="150"/>
      <c r="CN432" s="150"/>
      <c r="CO432" s="150"/>
      <c r="CP432" s="150"/>
      <c r="CQ432" s="150"/>
      <c r="CR432" s="150"/>
      <c r="CS432" s="150"/>
      <c r="CT432" s="150"/>
      <c r="CU432" s="150"/>
      <c r="CV432" s="150"/>
      <c r="CW432" s="150"/>
      <c r="CX432" s="150"/>
      <c r="CY432" s="150"/>
    </row>
    <row r="433" ht="12.75" customHeight="1">
      <c r="A433" s="151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  <c r="BL433" s="150"/>
      <c r="BM433" s="150"/>
      <c r="BN433" s="150"/>
      <c r="BO433" s="150"/>
      <c r="BP433" s="150"/>
      <c r="BQ433" s="150"/>
      <c r="BR433" s="150"/>
      <c r="BS433" s="150"/>
      <c r="BT433" s="150"/>
      <c r="BU433" s="150"/>
      <c r="BV433" s="150"/>
      <c r="BW433" s="150"/>
      <c r="BX433" s="150"/>
      <c r="BY433" s="150"/>
      <c r="BZ433" s="150"/>
      <c r="CA433" s="150"/>
      <c r="CB433" s="150"/>
      <c r="CC433" s="150"/>
      <c r="CD433" s="150"/>
      <c r="CE433" s="150"/>
      <c r="CF433" s="150"/>
      <c r="CG433" s="150"/>
      <c r="CH433" s="150"/>
      <c r="CI433" s="150"/>
      <c r="CJ433" s="150"/>
      <c r="CK433" s="150"/>
      <c r="CL433" s="150"/>
      <c r="CM433" s="150"/>
      <c r="CN433" s="150"/>
      <c r="CO433" s="150"/>
      <c r="CP433" s="150"/>
      <c r="CQ433" s="150"/>
      <c r="CR433" s="150"/>
      <c r="CS433" s="150"/>
      <c r="CT433" s="150"/>
      <c r="CU433" s="150"/>
      <c r="CV433" s="150"/>
      <c r="CW433" s="150"/>
      <c r="CX433" s="150"/>
      <c r="CY433" s="150"/>
    </row>
    <row r="434" ht="12.75" customHeight="1">
      <c r="A434" s="151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  <c r="BL434" s="150"/>
      <c r="BM434" s="150"/>
      <c r="BN434" s="150"/>
      <c r="BO434" s="150"/>
      <c r="BP434" s="150"/>
      <c r="BQ434" s="150"/>
      <c r="BR434" s="150"/>
      <c r="BS434" s="150"/>
      <c r="BT434" s="150"/>
      <c r="BU434" s="150"/>
      <c r="BV434" s="150"/>
      <c r="BW434" s="150"/>
      <c r="BX434" s="150"/>
      <c r="BY434" s="150"/>
      <c r="BZ434" s="150"/>
      <c r="CA434" s="150"/>
      <c r="CB434" s="150"/>
      <c r="CC434" s="150"/>
      <c r="CD434" s="150"/>
      <c r="CE434" s="150"/>
      <c r="CF434" s="150"/>
      <c r="CG434" s="150"/>
      <c r="CH434" s="150"/>
      <c r="CI434" s="150"/>
      <c r="CJ434" s="150"/>
      <c r="CK434" s="150"/>
      <c r="CL434" s="150"/>
      <c r="CM434" s="150"/>
      <c r="CN434" s="150"/>
      <c r="CO434" s="150"/>
      <c r="CP434" s="150"/>
      <c r="CQ434" s="150"/>
      <c r="CR434" s="150"/>
      <c r="CS434" s="150"/>
      <c r="CT434" s="150"/>
      <c r="CU434" s="150"/>
      <c r="CV434" s="150"/>
      <c r="CW434" s="150"/>
      <c r="CX434" s="150"/>
      <c r="CY434" s="150"/>
    </row>
    <row r="435" ht="12.75" customHeight="1">
      <c r="A435" s="151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L435" s="150"/>
      <c r="BM435" s="150"/>
      <c r="BN435" s="150"/>
      <c r="BO435" s="150"/>
      <c r="BP435" s="150"/>
      <c r="BQ435" s="150"/>
      <c r="BR435" s="150"/>
      <c r="BS435" s="150"/>
      <c r="BT435" s="150"/>
      <c r="BU435" s="150"/>
      <c r="BV435" s="150"/>
      <c r="BW435" s="150"/>
      <c r="BX435" s="150"/>
      <c r="BY435" s="150"/>
      <c r="BZ435" s="150"/>
      <c r="CA435" s="150"/>
      <c r="CB435" s="150"/>
      <c r="CC435" s="150"/>
      <c r="CD435" s="150"/>
      <c r="CE435" s="150"/>
      <c r="CF435" s="150"/>
      <c r="CG435" s="150"/>
      <c r="CH435" s="150"/>
      <c r="CI435" s="150"/>
      <c r="CJ435" s="150"/>
      <c r="CK435" s="150"/>
      <c r="CL435" s="150"/>
      <c r="CM435" s="150"/>
      <c r="CN435" s="150"/>
      <c r="CO435" s="150"/>
      <c r="CP435" s="150"/>
      <c r="CQ435" s="150"/>
      <c r="CR435" s="150"/>
      <c r="CS435" s="150"/>
      <c r="CT435" s="150"/>
      <c r="CU435" s="150"/>
      <c r="CV435" s="150"/>
      <c r="CW435" s="150"/>
      <c r="CX435" s="150"/>
      <c r="CY435" s="150"/>
    </row>
    <row r="436" ht="12.75" customHeight="1">
      <c r="A436" s="151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L436" s="150"/>
      <c r="BM436" s="150"/>
      <c r="BN436" s="150"/>
      <c r="BO436" s="150"/>
      <c r="BP436" s="150"/>
      <c r="BQ436" s="150"/>
      <c r="BR436" s="150"/>
      <c r="BS436" s="150"/>
      <c r="BT436" s="150"/>
      <c r="BU436" s="150"/>
      <c r="BV436" s="150"/>
      <c r="BW436" s="150"/>
      <c r="BX436" s="150"/>
      <c r="BY436" s="150"/>
      <c r="BZ436" s="150"/>
      <c r="CA436" s="150"/>
      <c r="CB436" s="150"/>
      <c r="CC436" s="150"/>
      <c r="CD436" s="150"/>
      <c r="CE436" s="150"/>
      <c r="CF436" s="150"/>
      <c r="CG436" s="150"/>
      <c r="CH436" s="150"/>
      <c r="CI436" s="150"/>
      <c r="CJ436" s="150"/>
      <c r="CK436" s="150"/>
      <c r="CL436" s="150"/>
      <c r="CM436" s="150"/>
      <c r="CN436" s="150"/>
      <c r="CO436" s="150"/>
      <c r="CP436" s="150"/>
      <c r="CQ436" s="150"/>
      <c r="CR436" s="150"/>
      <c r="CS436" s="150"/>
      <c r="CT436" s="150"/>
      <c r="CU436" s="150"/>
      <c r="CV436" s="150"/>
      <c r="CW436" s="150"/>
      <c r="CX436" s="150"/>
      <c r="CY436" s="150"/>
    </row>
    <row r="437" ht="12.75" customHeight="1">
      <c r="A437" s="151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L437" s="150"/>
      <c r="BM437" s="150"/>
      <c r="BN437" s="150"/>
      <c r="BO437" s="150"/>
      <c r="BP437" s="150"/>
      <c r="BQ437" s="150"/>
      <c r="BR437" s="150"/>
      <c r="BS437" s="150"/>
      <c r="BT437" s="150"/>
      <c r="BU437" s="150"/>
      <c r="BV437" s="150"/>
      <c r="BW437" s="150"/>
      <c r="BX437" s="150"/>
      <c r="BY437" s="150"/>
      <c r="BZ437" s="150"/>
      <c r="CA437" s="150"/>
      <c r="CB437" s="150"/>
      <c r="CC437" s="150"/>
      <c r="CD437" s="150"/>
      <c r="CE437" s="150"/>
      <c r="CF437" s="150"/>
      <c r="CG437" s="150"/>
      <c r="CH437" s="150"/>
      <c r="CI437" s="150"/>
      <c r="CJ437" s="150"/>
      <c r="CK437" s="150"/>
      <c r="CL437" s="150"/>
      <c r="CM437" s="150"/>
      <c r="CN437" s="150"/>
      <c r="CO437" s="150"/>
      <c r="CP437" s="150"/>
      <c r="CQ437" s="150"/>
      <c r="CR437" s="150"/>
      <c r="CS437" s="150"/>
      <c r="CT437" s="150"/>
      <c r="CU437" s="150"/>
      <c r="CV437" s="150"/>
      <c r="CW437" s="150"/>
      <c r="CX437" s="150"/>
      <c r="CY437" s="150"/>
    </row>
    <row r="438" ht="12.75" customHeight="1">
      <c r="A438" s="151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L438" s="150"/>
      <c r="BM438" s="150"/>
      <c r="BN438" s="150"/>
      <c r="BO438" s="150"/>
      <c r="BP438" s="150"/>
      <c r="BQ438" s="150"/>
      <c r="BR438" s="150"/>
      <c r="BS438" s="150"/>
      <c r="BT438" s="150"/>
      <c r="BU438" s="150"/>
      <c r="BV438" s="150"/>
      <c r="BW438" s="150"/>
      <c r="BX438" s="150"/>
      <c r="BY438" s="150"/>
      <c r="BZ438" s="150"/>
      <c r="CA438" s="150"/>
      <c r="CB438" s="150"/>
      <c r="CC438" s="150"/>
      <c r="CD438" s="150"/>
      <c r="CE438" s="150"/>
      <c r="CF438" s="150"/>
      <c r="CG438" s="150"/>
      <c r="CH438" s="150"/>
      <c r="CI438" s="150"/>
      <c r="CJ438" s="150"/>
      <c r="CK438" s="150"/>
      <c r="CL438" s="150"/>
      <c r="CM438" s="150"/>
      <c r="CN438" s="150"/>
      <c r="CO438" s="150"/>
      <c r="CP438" s="150"/>
      <c r="CQ438" s="150"/>
      <c r="CR438" s="150"/>
      <c r="CS438" s="150"/>
      <c r="CT438" s="150"/>
      <c r="CU438" s="150"/>
      <c r="CV438" s="150"/>
      <c r="CW438" s="150"/>
      <c r="CX438" s="150"/>
      <c r="CY438" s="150"/>
    </row>
    <row r="439" ht="12.75" customHeight="1">
      <c r="A439" s="151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L439" s="150"/>
      <c r="BM439" s="150"/>
      <c r="BN439" s="150"/>
      <c r="BO439" s="150"/>
      <c r="BP439" s="150"/>
      <c r="BQ439" s="150"/>
      <c r="BR439" s="150"/>
      <c r="BS439" s="150"/>
      <c r="BT439" s="150"/>
      <c r="BU439" s="150"/>
      <c r="BV439" s="150"/>
      <c r="BW439" s="150"/>
      <c r="BX439" s="150"/>
      <c r="BY439" s="150"/>
      <c r="BZ439" s="150"/>
      <c r="CA439" s="150"/>
      <c r="CB439" s="150"/>
      <c r="CC439" s="150"/>
      <c r="CD439" s="150"/>
      <c r="CE439" s="150"/>
      <c r="CF439" s="150"/>
      <c r="CG439" s="150"/>
      <c r="CH439" s="150"/>
      <c r="CI439" s="150"/>
      <c r="CJ439" s="150"/>
      <c r="CK439" s="150"/>
      <c r="CL439" s="150"/>
      <c r="CM439" s="150"/>
      <c r="CN439" s="150"/>
      <c r="CO439" s="150"/>
      <c r="CP439" s="150"/>
      <c r="CQ439" s="150"/>
      <c r="CR439" s="150"/>
      <c r="CS439" s="150"/>
      <c r="CT439" s="150"/>
      <c r="CU439" s="150"/>
      <c r="CV439" s="150"/>
      <c r="CW439" s="150"/>
      <c r="CX439" s="150"/>
      <c r="CY439" s="150"/>
    </row>
    <row r="440" ht="12.75" customHeight="1">
      <c r="A440" s="151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0"/>
      <c r="BN440" s="150"/>
      <c r="BO440" s="150"/>
      <c r="BP440" s="150"/>
      <c r="BQ440" s="150"/>
      <c r="BR440" s="150"/>
      <c r="BS440" s="150"/>
      <c r="BT440" s="150"/>
      <c r="BU440" s="150"/>
      <c r="BV440" s="150"/>
      <c r="BW440" s="150"/>
      <c r="BX440" s="150"/>
      <c r="BY440" s="150"/>
      <c r="BZ440" s="150"/>
      <c r="CA440" s="150"/>
      <c r="CB440" s="150"/>
      <c r="CC440" s="150"/>
      <c r="CD440" s="150"/>
      <c r="CE440" s="150"/>
      <c r="CF440" s="150"/>
      <c r="CG440" s="150"/>
      <c r="CH440" s="150"/>
      <c r="CI440" s="150"/>
      <c r="CJ440" s="150"/>
      <c r="CK440" s="150"/>
      <c r="CL440" s="150"/>
      <c r="CM440" s="150"/>
      <c r="CN440" s="150"/>
      <c r="CO440" s="150"/>
      <c r="CP440" s="150"/>
      <c r="CQ440" s="150"/>
      <c r="CR440" s="150"/>
      <c r="CS440" s="150"/>
      <c r="CT440" s="150"/>
      <c r="CU440" s="150"/>
      <c r="CV440" s="150"/>
      <c r="CW440" s="150"/>
      <c r="CX440" s="150"/>
      <c r="CY440" s="150"/>
    </row>
    <row r="441" ht="12.75" customHeight="1">
      <c r="A441" s="151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L441" s="150"/>
      <c r="BM441" s="150"/>
      <c r="BN441" s="150"/>
      <c r="BO441" s="150"/>
      <c r="BP441" s="150"/>
      <c r="BQ441" s="150"/>
      <c r="BR441" s="150"/>
      <c r="BS441" s="150"/>
      <c r="BT441" s="150"/>
      <c r="BU441" s="150"/>
      <c r="BV441" s="150"/>
      <c r="BW441" s="150"/>
      <c r="BX441" s="150"/>
      <c r="BY441" s="150"/>
      <c r="BZ441" s="150"/>
      <c r="CA441" s="150"/>
      <c r="CB441" s="150"/>
      <c r="CC441" s="150"/>
      <c r="CD441" s="150"/>
      <c r="CE441" s="150"/>
      <c r="CF441" s="150"/>
      <c r="CG441" s="150"/>
      <c r="CH441" s="150"/>
      <c r="CI441" s="150"/>
      <c r="CJ441" s="150"/>
      <c r="CK441" s="150"/>
      <c r="CL441" s="150"/>
      <c r="CM441" s="150"/>
      <c r="CN441" s="150"/>
      <c r="CO441" s="150"/>
      <c r="CP441" s="150"/>
      <c r="CQ441" s="150"/>
      <c r="CR441" s="150"/>
      <c r="CS441" s="150"/>
      <c r="CT441" s="150"/>
      <c r="CU441" s="150"/>
      <c r="CV441" s="150"/>
      <c r="CW441" s="150"/>
      <c r="CX441" s="150"/>
      <c r="CY441" s="150"/>
    </row>
    <row r="442" ht="12.75" customHeight="1">
      <c r="A442" s="151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L442" s="150"/>
      <c r="BM442" s="150"/>
      <c r="BN442" s="150"/>
      <c r="BO442" s="150"/>
      <c r="BP442" s="150"/>
      <c r="BQ442" s="150"/>
      <c r="BR442" s="150"/>
      <c r="BS442" s="150"/>
      <c r="BT442" s="150"/>
      <c r="BU442" s="150"/>
      <c r="BV442" s="150"/>
      <c r="BW442" s="150"/>
      <c r="BX442" s="150"/>
      <c r="BY442" s="150"/>
      <c r="BZ442" s="150"/>
      <c r="CA442" s="150"/>
      <c r="CB442" s="150"/>
      <c r="CC442" s="150"/>
      <c r="CD442" s="150"/>
      <c r="CE442" s="150"/>
      <c r="CF442" s="150"/>
      <c r="CG442" s="150"/>
      <c r="CH442" s="150"/>
      <c r="CI442" s="150"/>
      <c r="CJ442" s="150"/>
      <c r="CK442" s="150"/>
      <c r="CL442" s="150"/>
      <c r="CM442" s="150"/>
      <c r="CN442" s="150"/>
      <c r="CO442" s="150"/>
      <c r="CP442" s="150"/>
      <c r="CQ442" s="150"/>
      <c r="CR442" s="150"/>
      <c r="CS442" s="150"/>
      <c r="CT442" s="150"/>
      <c r="CU442" s="150"/>
      <c r="CV442" s="150"/>
      <c r="CW442" s="150"/>
      <c r="CX442" s="150"/>
      <c r="CY442" s="150"/>
    </row>
    <row r="443" ht="12.75" customHeight="1">
      <c r="A443" s="151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L443" s="150"/>
      <c r="BM443" s="150"/>
      <c r="BN443" s="150"/>
      <c r="BO443" s="150"/>
      <c r="BP443" s="150"/>
      <c r="BQ443" s="150"/>
      <c r="BR443" s="150"/>
      <c r="BS443" s="150"/>
      <c r="BT443" s="150"/>
      <c r="BU443" s="150"/>
      <c r="BV443" s="150"/>
      <c r="BW443" s="150"/>
      <c r="BX443" s="150"/>
      <c r="BY443" s="150"/>
      <c r="BZ443" s="150"/>
      <c r="CA443" s="150"/>
      <c r="CB443" s="150"/>
      <c r="CC443" s="150"/>
      <c r="CD443" s="150"/>
      <c r="CE443" s="150"/>
      <c r="CF443" s="150"/>
      <c r="CG443" s="150"/>
      <c r="CH443" s="150"/>
      <c r="CI443" s="150"/>
      <c r="CJ443" s="150"/>
      <c r="CK443" s="150"/>
      <c r="CL443" s="150"/>
      <c r="CM443" s="150"/>
      <c r="CN443" s="150"/>
      <c r="CO443" s="150"/>
      <c r="CP443" s="150"/>
      <c r="CQ443" s="150"/>
      <c r="CR443" s="150"/>
      <c r="CS443" s="150"/>
      <c r="CT443" s="150"/>
      <c r="CU443" s="150"/>
      <c r="CV443" s="150"/>
      <c r="CW443" s="150"/>
      <c r="CX443" s="150"/>
      <c r="CY443" s="150"/>
    </row>
    <row r="444" ht="12.75" customHeight="1">
      <c r="A444" s="151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L444" s="150"/>
      <c r="BM444" s="150"/>
      <c r="BN444" s="150"/>
      <c r="BO444" s="150"/>
      <c r="BP444" s="150"/>
      <c r="BQ444" s="150"/>
      <c r="BR444" s="150"/>
      <c r="BS444" s="150"/>
      <c r="BT444" s="150"/>
      <c r="BU444" s="150"/>
      <c r="BV444" s="150"/>
      <c r="BW444" s="150"/>
      <c r="BX444" s="150"/>
      <c r="BY444" s="150"/>
      <c r="BZ444" s="150"/>
      <c r="CA444" s="150"/>
      <c r="CB444" s="150"/>
      <c r="CC444" s="150"/>
      <c r="CD444" s="150"/>
      <c r="CE444" s="150"/>
      <c r="CF444" s="150"/>
      <c r="CG444" s="150"/>
      <c r="CH444" s="150"/>
      <c r="CI444" s="150"/>
      <c r="CJ444" s="150"/>
      <c r="CK444" s="150"/>
      <c r="CL444" s="150"/>
      <c r="CM444" s="150"/>
      <c r="CN444" s="150"/>
      <c r="CO444" s="150"/>
      <c r="CP444" s="150"/>
      <c r="CQ444" s="150"/>
      <c r="CR444" s="150"/>
      <c r="CS444" s="150"/>
      <c r="CT444" s="150"/>
      <c r="CU444" s="150"/>
      <c r="CV444" s="150"/>
      <c r="CW444" s="150"/>
      <c r="CX444" s="150"/>
      <c r="CY444" s="150"/>
    </row>
    <row r="445" ht="12.75" customHeight="1">
      <c r="A445" s="151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L445" s="150"/>
      <c r="BM445" s="150"/>
      <c r="BN445" s="150"/>
      <c r="BO445" s="150"/>
      <c r="BP445" s="150"/>
      <c r="BQ445" s="150"/>
      <c r="BR445" s="150"/>
      <c r="BS445" s="150"/>
      <c r="BT445" s="150"/>
      <c r="BU445" s="150"/>
      <c r="BV445" s="150"/>
      <c r="BW445" s="150"/>
      <c r="BX445" s="150"/>
      <c r="BY445" s="150"/>
      <c r="BZ445" s="150"/>
      <c r="CA445" s="150"/>
      <c r="CB445" s="150"/>
      <c r="CC445" s="150"/>
      <c r="CD445" s="150"/>
      <c r="CE445" s="150"/>
      <c r="CF445" s="150"/>
      <c r="CG445" s="150"/>
      <c r="CH445" s="150"/>
      <c r="CI445" s="150"/>
      <c r="CJ445" s="150"/>
      <c r="CK445" s="150"/>
      <c r="CL445" s="150"/>
      <c r="CM445" s="150"/>
      <c r="CN445" s="150"/>
      <c r="CO445" s="150"/>
      <c r="CP445" s="150"/>
      <c r="CQ445" s="150"/>
      <c r="CR445" s="150"/>
      <c r="CS445" s="150"/>
      <c r="CT445" s="150"/>
      <c r="CU445" s="150"/>
      <c r="CV445" s="150"/>
      <c r="CW445" s="150"/>
      <c r="CX445" s="150"/>
      <c r="CY445" s="150"/>
    </row>
    <row r="446" ht="12.75" customHeight="1">
      <c r="A446" s="151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L446" s="150"/>
      <c r="BM446" s="150"/>
      <c r="BN446" s="150"/>
      <c r="BO446" s="150"/>
      <c r="BP446" s="150"/>
      <c r="BQ446" s="150"/>
      <c r="BR446" s="150"/>
      <c r="BS446" s="150"/>
      <c r="BT446" s="150"/>
      <c r="BU446" s="150"/>
      <c r="BV446" s="150"/>
      <c r="BW446" s="150"/>
      <c r="BX446" s="150"/>
      <c r="BY446" s="150"/>
      <c r="BZ446" s="150"/>
      <c r="CA446" s="150"/>
      <c r="CB446" s="150"/>
      <c r="CC446" s="150"/>
      <c r="CD446" s="150"/>
      <c r="CE446" s="150"/>
      <c r="CF446" s="150"/>
      <c r="CG446" s="150"/>
      <c r="CH446" s="150"/>
      <c r="CI446" s="150"/>
      <c r="CJ446" s="150"/>
      <c r="CK446" s="150"/>
      <c r="CL446" s="150"/>
      <c r="CM446" s="150"/>
      <c r="CN446" s="150"/>
      <c r="CO446" s="150"/>
      <c r="CP446" s="150"/>
      <c r="CQ446" s="150"/>
      <c r="CR446" s="150"/>
      <c r="CS446" s="150"/>
      <c r="CT446" s="150"/>
      <c r="CU446" s="150"/>
      <c r="CV446" s="150"/>
      <c r="CW446" s="150"/>
      <c r="CX446" s="150"/>
      <c r="CY446" s="150"/>
    </row>
    <row r="447" ht="12.75" customHeight="1">
      <c r="A447" s="151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  <c r="BL447" s="150"/>
      <c r="BM447" s="150"/>
      <c r="BN447" s="150"/>
      <c r="BO447" s="150"/>
      <c r="BP447" s="150"/>
      <c r="BQ447" s="150"/>
      <c r="BR447" s="150"/>
      <c r="BS447" s="150"/>
      <c r="BT447" s="150"/>
      <c r="BU447" s="150"/>
      <c r="BV447" s="150"/>
      <c r="BW447" s="150"/>
      <c r="BX447" s="150"/>
      <c r="BY447" s="150"/>
      <c r="BZ447" s="150"/>
      <c r="CA447" s="150"/>
      <c r="CB447" s="150"/>
      <c r="CC447" s="150"/>
      <c r="CD447" s="150"/>
      <c r="CE447" s="150"/>
      <c r="CF447" s="150"/>
      <c r="CG447" s="150"/>
      <c r="CH447" s="150"/>
      <c r="CI447" s="150"/>
      <c r="CJ447" s="150"/>
      <c r="CK447" s="150"/>
      <c r="CL447" s="150"/>
      <c r="CM447" s="150"/>
      <c r="CN447" s="150"/>
      <c r="CO447" s="150"/>
      <c r="CP447" s="150"/>
      <c r="CQ447" s="150"/>
      <c r="CR447" s="150"/>
      <c r="CS447" s="150"/>
      <c r="CT447" s="150"/>
      <c r="CU447" s="150"/>
      <c r="CV447" s="150"/>
      <c r="CW447" s="150"/>
      <c r="CX447" s="150"/>
      <c r="CY447" s="150"/>
    </row>
    <row r="448" ht="12.75" customHeight="1">
      <c r="A448" s="151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  <c r="BL448" s="150"/>
      <c r="BM448" s="150"/>
      <c r="BN448" s="150"/>
      <c r="BO448" s="150"/>
      <c r="BP448" s="150"/>
      <c r="BQ448" s="150"/>
      <c r="BR448" s="150"/>
      <c r="BS448" s="150"/>
      <c r="BT448" s="150"/>
      <c r="BU448" s="150"/>
      <c r="BV448" s="150"/>
      <c r="BW448" s="150"/>
      <c r="BX448" s="150"/>
      <c r="BY448" s="150"/>
      <c r="BZ448" s="150"/>
      <c r="CA448" s="150"/>
      <c r="CB448" s="150"/>
      <c r="CC448" s="150"/>
      <c r="CD448" s="150"/>
      <c r="CE448" s="150"/>
      <c r="CF448" s="150"/>
      <c r="CG448" s="150"/>
      <c r="CH448" s="150"/>
      <c r="CI448" s="150"/>
      <c r="CJ448" s="150"/>
      <c r="CK448" s="150"/>
      <c r="CL448" s="150"/>
      <c r="CM448" s="150"/>
      <c r="CN448" s="150"/>
      <c r="CO448" s="150"/>
      <c r="CP448" s="150"/>
      <c r="CQ448" s="150"/>
      <c r="CR448" s="150"/>
      <c r="CS448" s="150"/>
      <c r="CT448" s="150"/>
      <c r="CU448" s="150"/>
      <c r="CV448" s="150"/>
      <c r="CW448" s="150"/>
      <c r="CX448" s="150"/>
      <c r="CY448" s="150"/>
    </row>
    <row r="449" ht="12.75" customHeight="1">
      <c r="A449" s="151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  <c r="BL449" s="150"/>
      <c r="BM449" s="150"/>
      <c r="BN449" s="150"/>
      <c r="BO449" s="150"/>
      <c r="BP449" s="150"/>
      <c r="BQ449" s="150"/>
      <c r="BR449" s="150"/>
      <c r="BS449" s="150"/>
      <c r="BT449" s="150"/>
      <c r="BU449" s="150"/>
      <c r="BV449" s="150"/>
      <c r="BW449" s="150"/>
      <c r="BX449" s="150"/>
      <c r="BY449" s="150"/>
      <c r="BZ449" s="150"/>
      <c r="CA449" s="150"/>
      <c r="CB449" s="150"/>
      <c r="CC449" s="150"/>
      <c r="CD449" s="150"/>
      <c r="CE449" s="150"/>
      <c r="CF449" s="150"/>
      <c r="CG449" s="150"/>
      <c r="CH449" s="150"/>
      <c r="CI449" s="150"/>
      <c r="CJ449" s="150"/>
      <c r="CK449" s="150"/>
      <c r="CL449" s="150"/>
      <c r="CM449" s="150"/>
      <c r="CN449" s="150"/>
      <c r="CO449" s="150"/>
      <c r="CP449" s="150"/>
      <c r="CQ449" s="150"/>
      <c r="CR449" s="150"/>
      <c r="CS449" s="150"/>
      <c r="CT449" s="150"/>
      <c r="CU449" s="150"/>
      <c r="CV449" s="150"/>
      <c r="CW449" s="150"/>
      <c r="CX449" s="150"/>
      <c r="CY449" s="150"/>
    </row>
    <row r="450" ht="12.75" customHeight="1">
      <c r="A450" s="151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  <c r="BL450" s="150"/>
      <c r="BM450" s="150"/>
      <c r="BN450" s="150"/>
      <c r="BO450" s="150"/>
      <c r="BP450" s="150"/>
      <c r="BQ450" s="150"/>
      <c r="BR450" s="150"/>
      <c r="BS450" s="150"/>
      <c r="BT450" s="150"/>
      <c r="BU450" s="150"/>
      <c r="BV450" s="150"/>
      <c r="BW450" s="150"/>
      <c r="BX450" s="150"/>
      <c r="BY450" s="150"/>
      <c r="BZ450" s="150"/>
      <c r="CA450" s="150"/>
      <c r="CB450" s="150"/>
      <c r="CC450" s="150"/>
      <c r="CD450" s="150"/>
      <c r="CE450" s="150"/>
      <c r="CF450" s="150"/>
      <c r="CG450" s="150"/>
      <c r="CH450" s="150"/>
      <c r="CI450" s="150"/>
      <c r="CJ450" s="150"/>
      <c r="CK450" s="150"/>
      <c r="CL450" s="150"/>
      <c r="CM450" s="150"/>
      <c r="CN450" s="150"/>
      <c r="CO450" s="150"/>
      <c r="CP450" s="150"/>
      <c r="CQ450" s="150"/>
      <c r="CR450" s="150"/>
      <c r="CS450" s="150"/>
      <c r="CT450" s="150"/>
      <c r="CU450" s="150"/>
      <c r="CV450" s="150"/>
      <c r="CW450" s="150"/>
      <c r="CX450" s="150"/>
      <c r="CY450" s="150"/>
    </row>
    <row r="451" ht="12.75" customHeight="1">
      <c r="A451" s="151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  <c r="BL451" s="150"/>
      <c r="BM451" s="150"/>
      <c r="BN451" s="150"/>
      <c r="BO451" s="150"/>
      <c r="BP451" s="150"/>
      <c r="BQ451" s="150"/>
      <c r="BR451" s="150"/>
      <c r="BS451" s="150"/>
      <c r="BT451" s="150"/>
      <c r="BU451" s="150"/>
      <c r="BV451" s="150"/>
      <c r="BW451" s="150"/>
      <c r="BX451" s="150"/>
      <c r="BY451" s="150"/>
      <c r="BZ451" s="150"/>
      <c r="CA451" s="150"/>
      <c r="CB451" s="150"/>
      <c r="CC451" s="150"/>
      <c r="CD451" s="150"/>
      <c r="CE451" s="150"/>
      <c r="CF451" s="150"/>
      <c r="CG451" s="150"/>
      <c r="CH451" s="150"/>
      <c r="CI451" s="150"/>
      <c r="CJ451" s="150"/>
      <c r="CK451" s="150"/>
      <c r="CL451" s="150"/>
      <c r="CM451" s="150"/>
      <c r="CN451" s="150"/>
      <c r="CO451" s="150"/>
      <c r="CP451" s="150"/>
      <c r="CQ451" s="150"/>
      <c r="CR451" s="150"/>
      <c r="CS451" s="150"/>
      <c r="CT451" s="150"/>
      <c r="CU451" s="150"/>
      <c r="CV451" s="150"/>
      <c r="CW451" s="150"/>
      <c r="CX451" s="150"/>
      <c r="CY451" s="150"/>
    </row>
    <row r="452" ht="12.75" customHeight="1">
      <c r="A452" s="151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  <c r="BL452" s="150"/>
      <c r="BM452" s="150"/>
      <c r="BN452" s="150"/>
      <c r="BO452" s="150"/>
      <c r="BP452" s="150"/>
      <c r="BQ452" s="150"/>
      <c r="BR452" s="150"/>
      <c r="BS452" s="150"/>
      <c r="BT452" s="150"/>
      <c r="BU452" s="150"/>
      <c r="BV452" s="150"/>
      <c r="BW452" s="150"/>
      <c r="BX452" s="150"/>
      <c r="BY452" s="150"/>
      <c r="BZ452" s="150"/>
      <c r="CA452" s="150"/>
      <c r="CB452" s="150"/>
      <c r="CC452" s="150"/>
      <c r="CD452" s="150"/>
      <c r="CE452" s="150"/>
      <c r="CF452" s="150"/>
      <c r="CG452" s="150"/>
      <c r="CH452" s="150"/>
      <c r="CI452" s="150"/>
      <c r="CJ452" s="150"/>
      <c r="CK452" s="150"/>
      <c r="CL452" s="150"/>
      <c r="CM452" s="150"/>
      <c r="CN452" s="150"/>
      <c r="CO452" s="150"/>
      <c r="CP452" s="150"/>
      <c r="CQ452" s="150"/>
      <c r="CR452" s="150"/>
      <c r="CS452" s="150"/>
      <c r="CT452" s="150"/>
      <c r="CU452" s="150"/>
      <c r="CV452" s="150"/>
      <c r="CW452" s="150"/>
      <c r="CX452" s="150"/>
      <c r="CY452" s="150"/>
    </row>
    <row r="453" ht="12.75" customHeight="1">
      <c r="A453" s="151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L453" s="150"/>
      <c r="BM453" s="150"/>
      <c r="BN453" s="150"/>
      <c r="BO453" s="150"/>
      <c r="BP453" s="150"/>
      <c r="BQ453" s="150"/>
      <c r="BR453" s="150"/>
      <c r="BS453" s="150"/>
      <c r="BT453" s="150"/>
      <c r="BU453" s="150"/>
      <c r="BV453" s="150"/>
      <c r="BW453" s="150"/>
      <c r="BX453" s="150"/>
      <c r="BY453" s="150"/>
      <c r="BZ453" s="150"/>
      <c r="CA453" s="150"/>
      <c r="CB453" s="150"/>
      <c r="CC453" s="150"/>
      <c r="CD453" s="150"/>
      <c r="CE453" s="150"/>
      <c r="CF453" s="150"/>
      <c r="CG453" s="150"/>
      <c r="CH453" s="150"/>
      <c r="CI453" s="150"/>
      <c r="CJ453" s="150"/>
      <c r="CK453" s="150"/>
      <c r="CL453" s="150"/>
      <c r="CM453" s="150"/>
      <c r="CN453" s="150"/>
      <c r="CO453" s="150"/>
      <c r="CP453" s="150"/>
      <c r="CQ453" s="150"/>
      <c r="CR453" s="150"/>
      <c r="CS453" s="150"/>
      <c r="CT453" s="150"/>
      <c r="CU453" s="150"/>
      <c r="CV453" s="150"/>
      <c r="CW453" s="150"/>
      <c r="CX453" s="150"/>
      <c r="CY453" s="150"/>
    </row>
    <row r="454" ht="12.75" customHeight="1">
      <c r="A454" s="151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L454" s="150"/>
      <c r="BM454" s="150"/>
      <c r="BN454" s="150"/>
      <c r="BO454" s="150"/>
      <c r="BP454" s="150"/>
      <c r="BQ454" s="150"/>
      <c r="BR454" s="150"/>
      <c r="BS454" s="150"/>
      <c r="BT454" s="150"/>
      <c r="BU454" s="150"/>
      <c r="BV454" s="150"/>
      <c r="BW454" s="150"/>
      <c r="BX454" s="150"/>
      <c r="BY454" s="150"/>
      <c r="BZ454" s="150"/>
      <c r="CA454" s="150"/>
      <c r="CB454" s="150"/>
      <c r="CC454" s="150"/>
      <c r="CD454" s="150"/>
      <c r="CE454" s="150"/>
      <c r="CF454" s="150"/>
      <c r="CG454" s="150"/>
      <c r="CH454" s="150"/>
      <c r="CI454" s="150"/>
      <c r="CJ454" s="150"/>
      <c r="CK454" s="150"/>
      <c r="CL454" s="150"/>
      <c r="CM454" s="150"/>
      <c r="CN454" s="150"/>
      <c r="CO454" s="150"/>
      <c r="CP454" s="150"/>
      <c r="CQ454" s="150"/>
      <c r="CR454" s="150"/>
      <c r="CS454" s="150"/>
      <c r="CT454" s="150"/>
      <c r="CU454" s="150"/>
      <c r="CV454" s="150"/>
      <c r="CW454" s="150"/>
      <c r="CX454" s="150"/>
      <c r="CY454" s="150"/>
    </row>
    <row r="455" ht="12.75" customHeight="1">
      <c r="A455" s="151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L455" s="150"/>
      <c r="BM455" s="150"/>
      <c r="BN455" s="150"/>
      <c r="BO455" s="150"/>
      <c r="BP455" s="150"/>
      <c r="BQ455" s="150"/>
      <c r="BR455" s="150"/>
      <c r="BS455" s="150"/>
      <c r="BT455" s="150"/>
      <c r="BU455" s="150"/>
      <c r="BV455" s="150"/>
      <c r="BW455" s="150"/>
      <c r="BX455" s="150"/>
      <c r="BY455" s="150"/>
      <c r="BZ455" s="150"/>
      <c r="CA455" s="150"/>
      <c r="CB455" s="150"/>
      <c r="CC455" s="150"/>
      <c r="CD455" s="150"/>
      <c r="CE455" s="150"/>
      <c r="CF455" s="150"/>
      <c r="CG455" s="150"/>
      <c r="CH455" s="150"/>
      <c r="CI455" s="150"/>
      <c r="CJ455" s="150"/>
      <c r="CK455" s="150"/>
      <c r="CL455" s="150"/>
      <c r="CM455" s="150"/>
      <c r="CN455" s="150"/>
      <c r="CO455" s="150"/>
      <c r="CP455" s="150"/>
      <c r="CQ455" s="150"/>
      <c r="CR455" s="150"/>
      <c r="CS455" s="150"/>
      <c r="CT455" s="150"/>
      <c r="CU455" s="150"/>
      <c r="CV455" s="150"/>
      <c r="CW455" s="150"/>
      <c r="CX455" s="150"/>
      <c r="CY455" s="150"/>
    </row>
    <row r="456" ht="12.75" customHeight="1">
      <c r="A456" s="151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0"/>
      <c r="BM456" s="150"/>
      <c r="BN456" s="150"/>
      <c r="BO456" s="150"/>
      <c r="BP456" s="150"/>
      <c r="BQ456" s="150"/>
      <c r="BR456" s="150"/>
      <c r="BS456" s="150"/>
      <c r="BT456" s="150"/>
      <c r="BU456" s="150"/>
      <c r="BV456" s="150"/>
      <c r="BW456" s="150"/>
      <c r="BX456" s="150"/>
      <c r="BY456" s="150"/>
      <c r="BZ456" s="150"/>
      <c r="CA456" s="150"/>
      <c r="CB456" s="150"/>
      <c r="CC456" s="150"/>
      <c r="CD456" s="150"/>
      <c r="CE456" s="150"/>
      <c r="CF456" s="150"/>
      <c r="CG456" s="150"/>
      <c r="CH456" s="150"/>
      <c r="CI456" s="150"/>
      <c r="CJ456" s="150"/>
      <c r="CK456" s="150"/>
      <c r="CL456" s="150"/>
      <c r="CM456" s="150"/>
      <c r="CN456" s="150"/>
      <c r="CO456" s="150"/>
      <c r="CP456" s="150"/>
      <c r="CQ456" s="150"/>
      <c r="CR456" s="150"/>
      <c r="CS456" s="150"/>
      <c r="CT456" s="150"/>
      <c r="CU456" s="150"/>
      <c r="CV456" s="150"/>
      <c r="CW456" s="150"/>
      <c r="CX456" s="150"/>
      <c r="CY456" s="150"/>
    </row>
    <row r="457" ht="12.75" customHeight="1">
      <c r="A457" s="151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L457" s="150"/>
      <c r="BM457" s="150"/>
      <c r="BN457" s="150"/>
      <c r="BO457" s="150"/>
      <c r="BP457" s="150"/>
      <c r="BQ457" s="150"/>
      <c r="BR457" s="150"/>
      <c r="BS457" s="150"/>
      <c r="BT457" s="150"/>
      <c r="BU457" s="150"/>
      <c r="BV457" s="150"/>
      <c r="BW457" s="150"/>
      <c r="BX457" s="150"/>
      <c r="BY457" s="150"/>
      <c r="BZ457" s="150"/>
      <c r="CA457" s="150"/>
      <c r="CB457" s="150"/>
      <c r="CC457" s="150"/>
      <c r="CD457" s="150"/>
      <c r="CE457" s="150"/>
      <c r="CF457" s="150"/>
      <c r="CG457" s="150"/>
      <c r="CH457" s="150"/>
      <c r="CI457" s="150"/>
      <c r="CJ457" s="150"/>
      <c r="CK457" s="150"/>
      <c r="CL457" s="150"/>
      <c r="CM457" s="150"/>
      <c r="CN457" s="150"/>
      <c r="CO457" s="150"/>
      <c r="CP457" s="150"/>
      <c r="CQ457" s="150"/>
      <c r="CR457" s="150"/>
      <c r="CS457" s="150"/>
      <c r="CT457" s="150"/>
      <c r="CU457" s="150"/>
      <c r="CV457" s="150"/>
      <c r="CW457" s="150"/>
      <c r="CX457" s="150"/>
      <c r="CY457" s="150"/>
    </row>
    <row r="458" ht="12.75" customHeight="1">
      <c r="A458" s="151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L458" s="150"/>
      <c r="BM458" s="150"/>
      <c r="BN458" s="150"/>
      <c r="BO458" s="150"/>
      <c r="BP458" s="150"/>
      <c r="BQ458" s="150"/>
      <c r="BR458" s="150"/>
      <c r="BS458" s="150"/>
      <c r="BT458" s="150"/>
      <c r="BU458" s="150"/>
      <c r="BV458" s="150"/>
      <c r="BW458" s="150"/>
      <c r="BX458" s="150"/>
      <c r="BY458" s="150"/>
      <c r="BZ458" s="150"/>
      <c r="CA458" s="150"/>
      <c r="CB458" s="150"/>
      <c r="CC458" s="150"/>
      <c r="CD458" s="150"/>
      <c r="CE458" s="150"/>
      <c r="CF458" s="150"/>
      <c r="CG458" s="150"/>
      <c r="CH458" s="150"/>
      <c r="CI458" s="150"/>
      <c r="CJ458" s="150"/>
      <c r="CK458" s="150"/>
      <c r="CL458" s="150"/>
      <c r="CM458" s="150"/>
      <c r="CN458" s="150"/>
      <c r="CO458" s="150"/>
      <c r="CP458" s="150"/>
      <c r="CQ458" s="150"/>
      <c r="CR458" s="150"/>
      <c r="CS458" s="150"/>
      <c r="CT458" s="150"/>
      <c r="CU458" s="150"/>
      <c r="CV458" s="150"/>
      <c r="CW458" s="150"/>
      <c r="CX458" s="150"/>
      <c r="CY458" s="150"/>
    </row>
    <row r="459" ht="12.75" customHeight="1">
      <c r="A459" s="151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0"/>
      <c r="BM459" s="150"/>
      <c r="BN459" s="150"/>
      <c r="BO459" s="150"/>
      <c r="BP459" s="150"/>
      <c r="BQ459" s="150"/>
      <c r="BR459" s="150"/>
      <c r="BS459" s="150"/>
      <c r="BT459" s="150"/>
      <c r="BU459" s="150"/>
      <c r="BV459" s="150"/>
      <c r="BW459" s="150"/>
      <c r="BX459" s="150"/>
      <c r="BY459" s="150"/>
      <c r="BZ459" s="150"/>
      <c r="CA459" s="150"/>
      <c r="CB459" s="150"/>
      <c r="CC459" s="150"/>
      <c r="CD459" s="150"/>
      <c r="CE459" s="150"/>
      <c r="CF459" s="150"/>
      <c r="CG459" s="150"/>
      <c r="CH459" s="150"/>
      <c r="CI459" s="150"/>
      <c r="CJ459" s="150"/>
      <c r="CK459" s="150"/>
      <c r="CL459" s="150"/>
      <c r="CM459" s="150"/>
      <c r="CN459" s="150"/>
      <c r="CO459" s="150"/>
      <c r="CP459" s="150"/>
      <c r="CQ459" s="150"/>
      <c r="CR459" s="150"/>
      <c r="CS459" s="150"/>
      <c r="CT459" s="150"/>
      <c r="CU459" s="150"/>
      <c r="CV459" s="150"/>
      <c r="CW459" s="150"/>
      <c r="CX459" s="150"/>
      <c r="CY459" s="150"/>
    </row>
    <row r="460" ht="12.75" customHeight="1">
      <c r="A460" s="151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0"/>
      <c r="BN460" s="150"/>
      <c r="BO460" s="150"/>
      <c r="BP460" s="150"/>
      <c r="BQ460" s="150"/>
      <c r="BR460" s="150"/>
      <c r="BS460" s="150"/>
      <c r="BT460" s="150"/>
      <c r="BU460" s="150"/>
      <c r="BV460" s="150"/>
      <c r="BW460" s="150"/>
      <c r="BX460" s="150"/>
      <c r="BY460" s="150"/>
      <c r="BZ460" s="150"/>
      <c r="CA460" s="150"/>
      <c r="CB460" s="150"/>
      <c r="CC460" s="150"/>
      <c r="CD460" s="150"/>
      <c r="CE460" s="150"/>
      <c r="CF460" s="150"/>
      <c r="CG460" s="150"/>
      <c r="CH460" s="150"/>
      <c r="CI460" s="150"/>
      <c r="CJ460" s="150"/>
      <c r="CK460" s="150"/>
      <c r="CL460" s="150"/>
      <c r="CM460" s="150"/>
      <c r="CN460" s="150"/>
      <c r="CO460" s="150"/>
      <c r="CP460" s="150"/>
      <c r="CQ460" s="150"/>
      <c r="CR460" s="150"/>
      <c r="CS460" s="150"/>
      <c r="CT460" s="150"/>
      <c r="CU460" s="150"/>
      <c r="CV460" s="150"/>
      <c r="CW460" s="150"/>
      <c r="CX460" s="150"/>
      <c r="CY460" s="150"/>
    </row>
    <row r="461" ht="12.75" customHeight="1">
      <c r="A461" s="151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L461" s="150"/>
      <c r="BM461" s="150"/>
      <c r="BN461" s="150"/>
      <c r="BO461" s="150"/>
      <c r="BP461" s="150"/>
      <c r="BQ461" s="150"/>
      <c r="BR461" s="150"/>
      <c r="BS461" s="150"/>
      <c r="BT461" s="150"/>
      <c r="BU461" s="150"/>
      <c r="BV461" s="150"/>
      <c r="BW461" s="150"/>
      <c r="BX461" s="150"/>
      <c r="BY461" s="150"/>
      <c r="BZ461" s="150"/>
      <c r="CA461" s="150"/>
      <c r="CB461" s="150"/>
      <c r="CC461" s="150"/>
      <c r="CD461" s="150"/>
      <c r="CE461" s="150"/>
      <c r="CF461" s="150"/>
      <c r="CG461" s="150"/>
      <c r="CH461" s="150"/>
      <c r="CI461" s="150"/>
      <c r="CJ461" s="150"/>
      <c r="CK461" s="150"/>
      <c r="CL461" s="150"/>
      <c r="CM461" s="150"/>
      <c r="CN461" s="150"/>
      <c r="CO461" s="150"/>
      <c r="CP461" s="150"/>
      <c r="CQ461" s="150"/>
      <c r="CR461" s="150"/>
      <c r="CS461" s="150"/>
      <c r="CT461" s="150"/>
      <c r="CU461" s="150"/>
      <c r="CV461" s="150"/>
      <c r="CW461" s="150"/>
      <c r="CX461" s="150"/>
      <c r="CY461" s="150"/>
    </row>
    <row r="462" ht="12.75" customHeight="1">
      <c r="A462" s="151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L462" s="150"/>
      <c r="BM462" s="150"/>
      <c r="BN462" s="150"/>
      <c r="BO462" s="150"/>
      <c r="BP462" s="150"/>
      <c r="BQ462" s="150"/>
      <c r="BR462" s="150"/>
      <c r="BS462" s="150"/>
      <c r="BT462" s="150"/>
      <c r="BU462" s="150"/>
      <c r="BV462" s="150"/>
      <c r="BW462" s="150"/>
      <c r="BX462" s="150"/>
      <c r="BY462" s="150"/>
      <c r="BZ462" s="150"/>
      <c r="CA462" s="150"/>
      <c r="CB462" s="150"/>
      <c r="CC462" s="150"/>
      <c r="CD462" s="150"/>
      <c r="CE462" s="150"/>
      <c r="CF462" s="150"/>
      <c r="CG462" s="150"/>
      <c r="CH462" s="150"/>
      <c r="CI462" s="150"/>
      <c r="CJ462" s="150"/>
      <c r="CK462" s="150"/>
      <c r="CL462" s="150"/>
      <c r="CM462" s="150"/>
      <c r="CN462" s="150"/>
      <c r="CO462" s="150"/>
      <c r="CP462" s="150"/>
      <c r="CQ462" s="150"/>
      <c r="CR462" s="150"/>
      <c r="CS462" s="150"/>
      <c r="CT462" s="150"/>
      <c r="CU462" s="150"/>
      <c r="CV462" s="150"/>
      <c r="CW462" s="150"/>
      <c r="CX462" s="150"/>
      <c r="CY462" s="150"/>
    </row>
    <row r="463" ht="12.75" customHeight="1">
      <c r="A463" s="151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L463" s="150"/>
      <c r="BM463" s="150"/>
      <c r="BN463" s="150"/>
      <c r="BO463" s="150"/>
      <c r="BP463" s="150"/>
      <c r="BQ463" s="150"/>
      <c r="BR463" s="150"/>
      <c r="BS463" s="150"/>
      <c r="BT463" s="150"/>
      <c r="BU463" s="150"/>
      <c r="BV463" s="150"/>
      <c r="BW463" s="150"/>
      <c r="BX463" s="150"/>
      <c r="BY463" s="150"/>
      <c r="BZ463" s="150"/>
      <c r="CA463" s="150"/>
      <c r="CB463" s="150"/>
      <c r="CC463" s="150"/>
      <c r="CD463" s="150"/>
      <c r="CE463" s="150"/>
      <c r="CF463" s="150"/>
      <c r="CG463" s="150"/>
      <c r="CH463" s="150"/>
      <c r="CI463" s="150"/>
      <c r="CJ463" s="150"/>
      <c r="CK463" s="150"/>
      <c r="CL463" s="150"/>
      <c r="CM463" s="150"/>
      <c r="CN463" s="150"/>
      <c r="CO463" s="150"/>
      <c r="CP463" s="150"/>
      <c r="CQ463" s="150"/>
      <c r="CR463" s="150"/>
      <c r="CS463" s="150"/>
      <c r="CT463" s="150"/>
      <c r="CU463" s="150"/>
      <c r="CV463" s="150"/>
      <c r="CW463" s="150"/>
      <c r="CX463" s="150"/>
      <c r="CY463" s="150"/>
    </row>
    <row r="464" ht="12.75" customHeight="1">
      <c r="A464" s="151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L464" s="150"/>
      <c r="BM464" s="150"/>
      <c r="BN464" s="150"/>
      <c r="BO464" s="150"/>
      <c r="BP464" s="150"/>
      <c r="BQ464" s="150"/>
      <c r="BR464" s="150"/>
      <c r="BS464" s="150"/>
      <c r="BT464" s="150"/>
      <c r="BU464" s="150"/>
      <c r="BV464" s="150"/>
      <c r="BW464" s="150"/>
      <c r="BX464" s="150"/>
      <c r="BY464" s="150"/>
      <c r="BZ464" s="150"/>
      <c r="CA464" s="150"/>
      <c r="CB464" s="150"/>
      <c r="CC464" s="150"/>
      <c r="CD464" s="150"/>
      <c r="CE464" s="150"/>
      <c r="CF464" s="150"/>
      <c r="CG464" s="150"/>
      <c r="CH464" s="150"/>
      <c r="CI464" s="150"/>
      <c r="CJ464" s="150"/>
      <c r="CK464" s="150"/>
      <c r="CL464" s="150"/>
      <c r="CM464" s="150"/>
      <c r="CN464" s="150"/>
      <c r="CO464" s="150"/>
      <c r="CP464" s="150"/>
      <c r="CQ464" s="150"/>
      <c r="CR464" s="150"/>
      <c r="CS464" s="150"/>
      <c r="CT464" s="150"/>
      <c r="CU464" s="150"/>
      <c r="CV464" s="150"/>
      <c r="CW464" s="150"/>
      <c r="CX464" s="150"/>
      <c r="CY464" s="150"/>
    </row>
    <row r="465" ht="12.75" customHeight="1">
      <c r="A465" s="151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  <c r="BL465" s="150"/>
      <c r="BM465" s="150"/>
      <c r="BN465" s="150"/>
      <c r="BO465" s="150"/>
      <c r="BP465" s="150"/>
      <c r="BQ465" s="150"/>
      <c r="BR465" s="150"/>
      <c r="BS465" s="150"/>
      <c r="BT465" s="150"/>
      <c r="BU465" s="150"/>
      <c r="BV465" s="150"/>
      <c r="BW465" s="150"/>
      <c r="BX465" s="150"/>
      <c r="BY465" s="150"/>
      <c r="BZ465" s="150"/>
      <c r="CA465" s="150"/>
      <c r="CB465" s="150"/>
      <c r="CC465" s="150"/>
      <c r="CD465" s="150"/>
      <c r="CE465" s="150"/>
      <c r="CF465" s="150"/>
      <c r="CG465" s="150"/>
      <c r="CH465" s="150"/>
      <c r="CI465" s="150"/>
      <c r="CJ465" s="150"/>
      <c r="CK465" s="150"/>
      <c r="CL465" s="150"/>
      <c r="CM465" s="150"/>
      <c r="CN465" s="150"/>
      <c r="CO465" s="150"/>
      <c r="CP465" s="150"/>
      <c r="CQ465" s="150"/>
      <c r="CR465" s="150"/>
      <c r="CS465" s="150"/>
      <c r="CT465" s="150"/>
      <c r="CU465" s="150"/>
      <c r="CV465" s="150"/>
      <c r="CW465" s="150"/>
      <c r="CX465" s="150"/>
      <c r="CY465" s="150"/>
    </row>
    <row r="466" ht="12.75" customHeight="1">
      <c r="A466" s="151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  <c r="BL466" s="150"/>
      <c r="BM466" s="150"/>
      <c r="BN466" s="150"/>
      <c r="BO466" s="150"/>
      <c r="BP466" s="150"/>
      <c r="BQ466" s="150"/>
      <c r="BR466" s="150"/>
      <c r="BS466" s="150"/>
      <c r="BT466" s="150"/>
      <c r="BU466" s="150"/>
      <c r="BV466" s="150"/>
      <c r="BW466" s="150"/>
      <c r="BX466" s="150"/>
      <c r="BY466" s="150"/>
      <c r="BZ466" s="150"/>
      <c r="CA466" s="150"/>
      <c r="CB466" s="150"/>
      <c r="CC466" s="150"/>
      <c r="CD466" s="150"/>
      <c r="CE466" s="150"/>
      <c r="CF466" s="150"/>
      <c r="CG466" s="150"/>
      <c r="CH466" s="150"/>
      <c r="CI466" s="150"/>
      <c r="CJ466" s="150"/>
      <c r="CK466" s="150"/>
      <c r="CL466" s="150"/>
      <c r="CM466" s="150"/>
      <c r="CN466" s="150"/>
      <c r="CO466" s="150"/>
      <c r="CP466" s="150"/>
      <c r="CQ466" s="150"/>
      <c r="CR466" s="150"/>
      <c r="CS466" s="150"/>
      <c r="CT466" s="150"/>
      <c r="CU466" s="150"/>
      <c r="CV466" s="150"/>
      <c r="CW466" s="150"/>
      <c r="CX466" s="150"/>
      <c r="CY466" s="150"/>
    </row>
    <row r="467" ht="12.75" customHeight="1">
      <c r="A467" s="151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  <c r="BL467" s="150"/>
      <c r="BM467" s="150"/>
      <c r="BN467" s="150"/>
      <c r="BO467" s="150"/>
      <c r="BP467" s="150"/>
      <c r="BQ467" s="150"/>
      <c r="BR467" s="150"/>
      <c r="BS467" s="150"/>
      <c r="BT467" s="150"/>
      <c r="BU467" s="150"/>
      <c r="BV467" s="150"/>
      <c r="BW467" s="150"/>
      <c r="BX467" s="150"/>
      <c r="BY467" s="150"/>
      <c r="BZ467" s="150"/>
      <c r="CA467" s="150"/>
      <c r="CB467" s="150"/>
      <c r="CC467" s="150"/>
      <c r="CD467" s="150"/>
      <c r="CE467" s="150"/>
      <c r="CF467" s="150"/>
      <c r="CG467" s="150"/>
      <c r="CH467" s="150"/>
      <c r="CI467" s="150"/>
      <c r="CJ467" s="150"/>
      <c r="CK467" s="150"/>
      <c r="CL467" s="150"/>
      <c r="CM467" s="150"/>
      <c r="CN467" s="150"/>
      <c r="CO467" s="150"/>
      <c r="CP467" s="150"/>
      <c r="CQ467" s="150"/>
      <c r="CR467" s="150"/>
      <c r="CS467" s="150"/>
      <c r="CT467" s="150"/>
      <c r="CU467" s="150"/>
      <c r="CV467" s="150"/>
      <c r="CW467" s="150"/>
      <c r="CX467" s="150"/>
      <c r="CY467" s="150"/>
    </row>
    <row r="468" ht="12.75" customHeight="1">
      <c r="A468" s="151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  <c r="BL468" s="150"/>
      <c r="BM468" s="150"/>
      <c r="BN468" s="150"/>
      <c r="BO468" s="150"/>
      <c r="BP468" s="150"/>
      <c r="BQ468" s="150"/>
      <c r="BR468" s="150"/>
      <c r="BS468" s="150"/>
      <c r="BT468" s="150"/>
      <c r="BU468" s="150"/>
      <c r="BV468" s="150"/>
      <c r="BW468" s="150"/>
      <c r="BX468" s="150"/>
      <c r="BY468" s="150"/>
      <c r="BZ468" s="150"/>
      <c r="CA468" s="150"/>
      <c r="CB468" s="150"/>
      <c r="CC468" s="150"/>
      <c r="CD468" s="150"/>
      <c r="CE468" s="150"/>
      <c r="CF468" s="150"/>
      <c r="CG468" s="150"/>
      <c r="CH468" s="150"/>
      <c r="CI468" s="150"/>
      <c r="CJ468" s="150"/>
      <c r="CK468" s="150"/>
      <c r="CL468" s="150"/>
      <c r="CM468" s="150"/>
      <c r="CN468" s="150"/>
      <c r="CO468" s="150"/>
      <c r="CP468" s="150"/>
      <c r="CQ468" s="150"/>
      <c r="CR468" s="150"/>
      <c r="CS468" s="150"/>
      <c r="CT468" s="150"/>
      <c r="CU468" s="150"/>
      <c r="CV468" s="150"/>
      <c r="CW468" s="150"/>
      <c r="CX468" s="150"/>
      <c r="CY468" s="150"/>
    </row>
    <row r="469" ht="12.75" customHeight="1">
      <c r="A469" s="151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  <c r="BL469" s="150"/>
      <c r="BM469" s="150"/>
      <c r="BN469" s="150"/>
      <c r="BO469" s="150"/>
      <c r="BP469" s="150"/>
      <c r="BQ469" s="150"/>
      <c r="BR469" s="150"/>
      <c r="BS469" s="150"/>
      <c r="BT469" s="150"/>
      <c r="BU469" s="150"/>
      <c r="BV469" s="150"/>
      <c r="BW469" s="150"/>
      <c r="BX469" s="150"/>
      <c r="BY469" s="150"/>
      <c r="BZ469" s="150"/>
      <c r="CA469" s="150"/>
      <c r="CB469" s="150"/>
      <c r="CC469" s="150"/>
      <c r="CD469" s="150"/>
      <c r="CE469" s="150"/>
      <c r="CF469" s="150"/>
      <c r="CG469" s="150"/>
      <c r="CH469" s="150"/>
      <c r="CI469" s="150"/>
      <c r="CJ469" s="150"/>
      <c r="CK469" s="150"/>
      <c r="CL469" s="150"/>
      <c r="CM469" s="150"/>
      <c r="CN469" s="150"/>
      <c r="CO469" s="150"/>
      <c r="CP469" s="150"/>
      <c r="CQ469" s="150"/>
      <c r="CR469" s="150"/>
      <c r="CS469" s="150"/>
      <c r="CT469" s="150"/>
      <c r="CU469" s="150"/>
      <c r="CV469" s="150"/>
      <c r="CW469" s="150"/>
      <c r="CX469" s="150"/>
      <c r="CY469" s="150"/>
    </row>
    <row r="470" ht="12.75" customHeight="1">
      <c r="A470" s="151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L470" s="150"/>
      <c r="BM470" s="150"/>
      <c r="BN470" s="150"/>
      <c r="BO470" s="150"/>
      <c r="BP470" s="150"/>
      <c r="BQ470" s="150"/>
      <c r="BR470" s="150"/>
      <c r="BS470" s="150"/>
      <c r="BT470" s="150"/>
      <c r="BU470" s="150"/>
      <c r="BV470" s="150"/>
      <c r="BW470" s="150"/>
      <c r="BX470" s="150"/>
      <c r="BY470" s="150"/>
      <c r="BZ470" s="150"/>
      <c r="CA470" s="150"/>
      <c r="CB470" s="150"/>
      <c r="CC470" s="150"/>
      <c r="CD470" s="150"/>
      <c r="CE470" s="150"/>
      <c r="CF470" s="150"/>
      <c r="CG470" s="150"/>
      <c r="CH470" s="150"/>
      <c r="CI470" s="150"/>
      <c r="CJ470" s="150"/>
      <c r="CK470" s="150"/>
      <c r="CL470" s="150"/>
      <c r="CM470" s="150"/>
      <c r="CN470" s="150"/>
      <c r="CO470" s="150"/>
      <c r="CP470" s="150"/>
      <c r="CQ470" s="150"/>
      <c r="CR470" s="150"/>
      <c r="CS470" s="150"/>
      <c r="CT470" s="150"/>
      <c r="CU470" s="150"/>
      <c r="CV470" s="150"/>
      <c r="CW470" s="150"/>
      <c r="CX470" s="150"/>
      <c r="CY470" s="150"/>
    </row>
    <row r="471" ht="12.75" customHeight="1">
      <c r="A471" s="151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L471" s="150"/>
      <c r="BM471" s="150"/>
      <c r="BN471" s="150"/>
      <c r="BO471" s="150"/>
      <c r="BP471" s="150"/>
      <c r="BQ471" s="150"/>
      <c r="BR471" s="150"/>
      <c r="BS471" s="150"/>
      <c r="BT471" s="150"/>
      <c r="BU471" s="150"/>
      <c r="BV471" s="150"/>
      <c r="BW471" s="150"/>
      <c r="BX471" s="150"/>
      <c r="BY471" s="150"/>
      <c r="BZ471" s="150"/>
      <c r="CA471" s="150"/>
      <c r="CB471" s="150"/>
      <c r="CC471" s="150"/>
      <c r="CD471" s="150"/>
      <c r="CE471" s="150"/>
      <c r="CF471" s="150"/>
      <c r="CG471" s="150"/>
      <c r="CH471" s="150"/>
      <c r="CI471" s="150"/>
      <c r="CJ471" s="150"/>
      <c r="CK471" s="150"/>
      <c r="CL471" s="150"/>
      <c r="CM471" s="150"/>
      <c r="CN471" s="150"/>
      <c r="CO471" s="150"/>
      <c r="CP471" s="150"/>
      <c r="CQ471" s="150"/>
      <c r="CR471" s="150"/>
      <c r="CS471" s="150"/>
      <c r="CT471" s="150"/>
      <c r="CU471" s="150"/>
      <c r="CV471" s="150"/>
      <c r="CW471" s="150"/>
      <c r="CX471" s="150"/>
      <c r="CY471" s="150"/>
    </row>
    <row r="472" ht="12.75" customHeight="1">
      <c r="A472" s="151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L472" s="150"/>
      <c r="BM472" s="150"/>
      <c r="BN472" s="150"/>
      <c r="BO472" s="150"/>
      <c r="BP472" s="150"/>
      <c r="BQ472" s="150"/>
      <c r="BR472" s="150"/>
      <c r="BS472" s="150"/>
      <c r="BT472" s="150"/>
      <c r="BU472" s="150"/>
      <c r="BV472" s="150"/>
      <c r="BW472" s="150"/>
      <c r="BX472" s="150"/>
      <c r="BY472" s="150"/>
      <c r="BZ472" s="150"/>
      <c r="CA472" s="150"/>
      <c r="CB472" s="150"/>
      <c r="CC472" s="150"/>
      <c r="CD472" s="150"/>
      <c r="CE472" s="150"/>
      <c r="CF472" s="150"/>
      <c r="CG472" s="150"/>
      <c r="CH472" s="150"/>
      <c r="CI472" s="150"/>
      <c r="CJ472" s="150"/>
      <c r="CK472" s="150"/>
      <c r="CL472" s="150"/>
      <c r="CM472" s="150"/>
      <c r="CN472" s="150"/>
      <c r="CO472" s="150"/>
      <c r="CP472" s="150"/>
      <c r="CQ472" s="150"/>
      <c r="CR472" s="150"/>
      <c r="CS472" s="150"/>
      <c r="CT472" s="150"/>
      <c r="CU472" s="150"/>
      <c r="CV472" s="150"/>
      <c r="CW472" s="150"/>
      <c r="CX472" s="150"/>
      <c r="CY472" s="150"/>
    </row>
    <row r="473" ht="12.75" customHeight="1">
      <c r="A473" s="151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L473" s="150"/>
      <c r="BM473" s="150"/>
      <c r="BN473" s="150"/>
      <c r="BO473" s="150"/>
      <c r="BP473" s="150"/>
      <c r="BQ473" s="150"/>
      <c r="BR473" s="150"/>
      <c r="BS473" s="150"/>
      <c r="BT473" s="150"/>
      <c r="BU473" s="150"/>
      <c r="BV473" s="150"/>
      <c r="BW473" s="150"/>
      <c r="BX473" s="150"/>
      <c r="BY473" s="150"/>
      <c r="BZ473" s="150"/>
      <c r="CA473" s="150"/>
      <c r="CB473" s="150"/>
      <c r="CC473" s="150"/>
      <c r="CD473" s="150"/>
      <c r="CE473" s="150"/>
      <c r="CF473" s="150"/>
      <c r="CG473" s="150"/>
      <c r="CH473" s="150"/>
      <c r="CI473" s="150"/>
      <c r="CJ473" s="150"/>
      <c r="CK473" s="150"/>
      <c r="CL473" s="150"/>
      <c r="CM473" s="150"/>
      <c r="CN473" s="150"/>
      <c r="CO473" s="150"/>
      <c r="CP473" s="150"/>
      <c r="CQ473" s="150"/>
      <c r="CR473" s="150"/>
      <c r="CS473" s="150"/>
      <c r="CT473" s="150"/>
      <c r="CU473" s="150"/>
      <c r="CV473" s="150"/>
      <c r="CW473" s="150"/>
      <c r="CX473" s="150"/>
      <c r="CY473" s="150"/>
    </row>
    <row r="474" ht="12.75" customHeight="1">
      <c r="A474" s="151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0"/>
      <c r="BN474" s="150"/>
      <c r="BO474" s="150"/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0"/>
      <c r="CA474" s="150"/>
      <c r="CB474" s="150"/>
      <c r="CC474" s="150"/>
      <c r="CD474" s="150"/>
      <c r="CE474" s="150"/>
      <c r="CF474" s="150"/>
      <c r="CG474" s="150"/>
      <c r="CH474" s="150"/>
      <c r="CI474" s="150"/>
      <c r="CJ474" s="150"/>
      <c r="CK474" s="150"/>
      <c r="CL474" s="150"/>
      <c r="CM474" s="150"/>
      <c r="CN474" s="150"/>
      <c r="CO474" s="150"/>
      <c r="CP474" s="150"/>
      <c r="CQ474" s="150"/>
      <c r="CR474" s="150"/>
      <c r="CS474" s="150"/>
      <c r="CT474" s="150"/>
      <c r="CU474" s="150"/>
      <c r="CV474" s="150"/>
      <c r="CW474" s="150"/>
      <c r="CX474" s="150"/>
      <c r="CY474" s="150"/>
    </row>
    <row r="475" ht="12.75" customHeight="1">
      <c r="A475" s="151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0"/>
      <c r="BN475" s="150"/>
      <c r="BO475" s="150"/>
      <c r="BP475" s="150"/>
      <c r="BQ475" s="150"/>
      <c r="BR475" s="150"/>
      <c r="BS475" s="150"/>
      <c r="BT475" s="150"/>
      <c r="BU475" s="150"/>
      <c r="BV475" s="150"/>
      <c r="BW475" s="150"/>
      <c r="BX475" s="150"/>
      <c r="BY475" s="150"/>
      <c r="BZ475" s="150"/>
      <c r="CA475" s="150"/>
      <c r="CB475" s="150"/>
      <c r="CC475" s="150"/>
      <c r="CD475" s="150"/>
      <c r="CE475" s="150"/>
      <c r="CF475" s="150"/>
      <c r="CG475" s="150"/>
      <c r="CH475" s="150"/>
      <c r="CI475" s="150"/>
      <c r="CJ475" s="150"/>
      <c r="CK475" s="150"/>
      <c r="CL475" s="150"/>
      <c r="CM475" s="150"/>
      <c r="CN475" s="150"/>
      <c r="CO475" s="150"/>
      <c r="CP475" s="150"/>
      <c r="CQ475" s="150"/>
      <c r="CR475" s="150"/>
      <c r="CS475" s="150"/>
      <c r="CT475" s="150"/>
      <c r="CU475" s="150"/>
      <c r="CV475" s="150"/>
      <c r="CW475" s="150"/>
      <c r="CX475" s="150"/>
      <c r="CY475" s="150"/>
    </row>
    <row r="476" ht="12.75" customHeight="1">
      <c r="A476" s="151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0"/>
      <c r="BN476" s="150"/>
      <c r="BO476" s="150"/>
      <c r="BP476" s="150"/>
      <c r="BQ476" s="150"/>
      <c r="BR476" s="150"/>
      <c r="BS476" s="150"/>
      <c r="BT476" s="150"/>
      <c r="BU476" s="150"/>
      <c r="BV476" s="150"/>
      <c r="BW476" s="150"/>
      <c r="BX476" s="150"/>
      <c r="BY476" s="150"/>
      <c r="BZ476" s="150"/>
      <c r="CA476" s="150"/>
      <c r="CB476" s="150"/>
      <c r="CC476" s="150"/>
      <c r="CD476" s="150"/>
      <c r="CE476" s="150"/>
      <c r="CF476" s="150"/>
      <c r="CG476" s="150"/>
      <c r="CH476" s="150"/>
      <c r="CI476" s="150"/>
      <c r="CJ476" s="150"/>
      <c r="CK476" s="150"/>
      <c r="CL476" s="150"/>
      <c r="CM476" s="150"/>
      <c r="CN476" s="150"/>
      <c r="CO476" s="150"/>
      <c r="CP476" s="150"/>
      <c r="CQ476" s="150"/>
      <c r="CR476" s="150"/>
      <c r="CS476" s="150"/>
      <c r="CT476" s="150"/>
      <c r="CU476" s="150"/>
      <c r="CV476" s="150"/>
      <c r="CW476" s="150"/>
      <c r="CX476" s="150"/>
      <c r="CY476" s="150"/>
    </row>
    <row r="477" ht="12.75" customHeight="1">
      <c r="A477" s="151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0"/>
      <c r="BN477" s="150"/>
      <c r="BO477" s="150"/>
      <c r="BP477" s="150"/>
      <c r="BQ477" s="150"/>
      <c r="BR477" s="150"/>
      <c r="BS477" s="150"/>
      <c r="BT477" s="150"/>
      <c r="BU477" s="150"/>
      <c r="BV477" s="150"/>
      <c r="BW477" s="150"/>
      <c r="BX477" s="150"/>
      <c r="BY477" s="150"/>
      <c r="BZ477" s="150"/>
      <c r="CA477" s="150"/>
      <c r="CB477" s="150"/>
      <c r="CC477" s="150"/>
      <c r="CD477" s="150"/>
      <c r="CE477" s="150"/>
      <c r="CF477" s="150"/>
      <c r="CG477" s="150"/>
      <c r="CH477" s="150"/>
      <c r="CI477" s="150"/>
      <c r="CJ477" s="150"/>
      <c r="CK477" s="150"/>
      <c r="CL477" s="150"/>
      <c r="CM477" s="150"/>
      <c r="CN477" s="150"/>
      <c r="CO477" s="150"/>
      <c r="CP477" s="150"/>
      <c r="CQ477" s="150"/>
      <c r="CR477" s="150"/>
      <c r="CS477" s="150"/>
      <c r="CT477" s="150"/>
      <c r="CU477" s="150"/>
      <c r="CV477" s="150"/>
      <c r="CW477" s="150"/>
      <c r="CX477" s="150"/>
      <c r="CY477" s="150"/>
    </row>
    <row r="478" ht="12.75" customHeight="1">
      <c r="A478" s="151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0"/>
      <c r="BN478" s="150"/>
      <c r="BO478" s="150"/>
      <c r="BP478" s="150"/>
      <c r="BQ478" s="150"/>
      <c r="BR478" s="150"/>
      <c r="BS478" s="150"/>
      <c r="BT478" s="150"/>
      <c r="BU478" s="150"/>
      <c r="BV478" s="150"/>
      <c r="BW478" s="150"/>
      <c r="BX478" s="150"/>
      <c r="BY478" s="150"/>
      <c r="BZ478" s="150"/>
      <c r="CA478" s="150"/>
      <c r="CB478" s="150"/>
      <c r="CC478" s="150"/>
      <c r="CD478" s="150"/>
      <c r="CE478" s="150"/>
      <c r="CF478" s="150"/>
      <c r="CG478" s="150"/>
      <c r="CH478" s="150"/>
      <c r="CI478" s="150"/>
      <c r="CJ478" s="150"/>
      <c r="CK478" s="150"/>
      <c r="CL478" s="150"/>
      <c r="CM478" s="150"/>
      <c r="CN478" s="150"/>
      <c r="CO478" s="150"/>
      <c r="CP478" s="150"/>
      <c r="CQ478" s="150"/>
      <c r="CR478" s="150"/>
      <c r="CS478" s="150"/>
      <c r="CT478" s="150"/>
      <c r="CU478" s="150"/>
      <c r="CV478" s="150"/>
      <c r="CW478" s="150"/>
      <c r="CX478" s="150"/>
      <c r="CY478" s="150"/>
    </row>
    <row r="479" ht="12.75" customHeight="1">
      <c r="A479" s="151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L479" s="150"/>
      <c r="BM479" s="150"/>
      <c r="BN479" s="150"/>
      <c r="BO479" s="150"/>
      <c r="BP479" s="150"/>
      <c r="BQ479" s="150"/>
      <c r="BR479" s="150"/>
      <c r="BS479" s="150"/>
      <c r="BT479" s="150"/>
      <c r="BU479" s="150"/>
      <c r="BV479" s="150"/>
      <c r="BW479" s="150"/>
      <c r="BX479" s="150"/>
      <c r="BY479" s="150"/>
      <c r="BZ479" s="150"/>
      <c r="CA479" s="150"/>
      <c r="CB479" s="150"/>
      <c r="CC479" s="150"/>
      <c r="CD479" s="150"/>
      <c r="CE479" s="150"/>
      <c r="CF479" s="150"/>
      <c r="CG479" s="150"/>
      <c r="CH479" s="150"/>
      <c r="CI479" s="150"/>
      <c r="CJ479" s="150"/>
      <c r="CK479" s="150"/>
      <c r="CL479" s="150"/>
      <c r="CM479" s="150"/>
      <c r="CN479" s="150"/>
      <c r="CO479" s="150"/>
      <c r="CP479" s="150"/>
      <c r="CQ479" s="150"/>
      <c r="CR479" s="150"/>
      <c r="CS479" s="150"/>
      <c r="CT479" s="150"/>
      <c r="CU479" s="150"/>
      <c r="CV479" s="150"/>
      <c r="CW479" s="150"/>
      <c r="CX479" s="150"/>
      <c r="CY479" s="150"/>
    </row>
    <row r="480" ht="12.75" customHeight="1">
      <c r="A480" s="151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L480" s="150"/>
      <c r="BM480" s="150"/>
      <c r="BN480" s="150"/>
      <c r="BO480" s="150"/>
      <c r="BP480" s="150"/>
      <c r="BQ480" s="150"/>
      <c r="BR480" s="150"/>
      <c r="BS480" s="150"/>
      <c r="BT480" s="150"/>
      <c r="BU480" s="150"/>
      <c r="BV480" s="150"/>
      <c r="BW480" s="150"/>
      <c r="BX480" s="150"/>
      <c r="BY480" s="150"/>
      <c r="BZ480" s="150"/>
      <c r="CA480" s="150"/>
      <c r="CB480" s="150"/>
      <c r="CC480" s="150"/>
      <c r="CD480" s="150"/>
      <c r="CE480" s="150"/>
      <c r="CF480" s="150"/>
      <c r="CG480" s="150"/>
      <c r="CH480" s="150"/>
      <c r="CI480" s="150"/>
      <c r="CJ480" s="150"/>
      <c r="CK480" s="150"/>
      <c r="CL480" s="150"/>
      <c r="CM480" s="150"/>
      <c r="CN480" s="150"/>
      <c r="CO480" s="150"/>
      <c r="CP480" s="150"/>
      <c r="CQ480" s="150"/>
      <c r="CR480" s="150"/>
      <c r="CS480" s="150"/>
      <c r="CT480" s="150"/>
      <c r="CU480" s="150"/>
      <c r="CV480" s="150"/>
      <c r="CW480" s="150"/>
      <c r="CX480" s="150"/>
      <c r="CY480" s="150"/>
    </row>
    <row r="481" ht="12.75" customHeight="1">
      <c r="A481" s="151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L481" s="150"/>
      <c r="BM481" s="150"/>
      <c r="BN481" s="150"/>
      <c r="BO481" s="150"/>
      <c r="BP481" s="150"/>
      <c r="BQ481" s="150"/>
      <c r="BR481" s="150"/>
      <c r="BS481" s="150"/>
      <c r="BT481" s="150"/>
      <c r="BU481" s="150"/>
      <c r="BV481" s="150"/>
      <c r="BW481" s="150"/>
      <c r="BX481" s="150"/>
      <c r="BY481" s="150"/>
      <c r="BZ481" s="150"/>
      <c r="CA481" s="150"/>
      <c r="CB481" s="150"/>
      <c r="CC481" s="150"/>
      <c r="CD481" s="150"/>
      <c r="CE481" s="150"/>
      <c r="CF481" s="150"/>
      <c r="CG481" s="150"/>
      <c r="CH481" s="150"/>
      <c r="CI481" s="150"/>
      <c r="CJ481" s="150"/>
      <c r="CK481" s="150"/>
      <c r="CL481" s="150"/>
      <c r="CM481" s="150"/>
      <c r="CN481" s="150"/>
      <c r="CO481" s="150"/>
      <c r="CP481" s="150"/>
      <c r="CQ481" s="150"/>
      <c r="CR481" s="150"/>
      <c r="CS481" s="150"/>
      <c r="CT481" s="150"/>
      <c r="CU481" s="150"/>
      <c r="CV481" s="150"/>
      <c r="CW481" s="150"/>
      <c r="CX481" s="150"/>
      <c r="CY481" s="150"/>
    </row>
    <row r="482" ht="12.75" customHeight="1">
      <c r="A482" s="151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L482" s="150"/>
      <c r="BM482" s="150"/>
      <c r="BN482" s="150"/>
      <c r="BO482" s="150"/>
      <c r="BP482" s="150"/>
      <c r="BQ482" s="150"/>
      <c r="BR482" s="150"/>
      <c r="BS482" s="150"/>
      <c r="BT482" s="150"/>
      <c r="BU482" s="150"/>
      <c r="BV482" s="150"/>
      <c r="BW482" s="150"/>
      <c r="BX482" s="150"/>
      <c r="BY482" s="150"/>
      <c r="BZ482" s="150"/>
      <c r="CA482" s="150"/>
      <c r="CB482" s="150"/>
      <c r="CC482" s="150"/>
      <c r="CD482" s="150"/>
      <c r="CE482" s="150"/>
      <c r="CF482" s="150"/>
      <c r="CG482" s="150"/>
      <c r="CH482" s="150"/>
      <c r="CI482" s="150"/>
      <c r="CJ482" s="150"/>
      <c r="CK482" s="150"/>
      <c r="CL482" s="150"/>
      <c r="CM482" s="150"/>
      <c r="CN482" s="150"/>
      <c r="CO482" s="150"/>
      <c r="CP482" s="150"/>
      <c r="CQ482" s="150"/>
      <c r="CR482" s="150"/>
      <c r="CS482" s="150"/>
      <c r="CT482" s="150"/>
      <c r="CU482" s="150"/>
      <c r="CV482" s="150"/>
      <c r="CW482" s="150"/>
      <c r="CX482" s="150"/>
      <c r="CY482" s="150"/>
    </row>
    <row r="483" ht="12.75" customHeight="1">
      <c r="A483" s="151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  <c r="BL483" s="150"/>
      <c r="BM483" s="150"/>
      <c r="BN483" s="150"/>
      <c r="BO483" s="150"/>
      <c r="BP483" s="150"/>
      <c r="BQ483" s="150"/>
      <c r="BR483" s="150"/>
      <c r="BS483" s="150"/>
      <c r="BT483" s="150"/>
      <c r="BU483" s="150"/>
      <c r="BV483" s="150"/>
      <c r="BW483" s="150"/>
      <c r="BX483" s="150"/>
      <c r="BY483" s="150"/>
      <c r="BZ483" s="150"/>
      <c r="CA483" s="150"/>
      <c r="CB483" s="150"/>
      <c r="CC483" s="150"/>
      <c r="CD483" s="150"/>
      <c r="CE483" s="150"/>
      <c r="CF483" s="150"/>
      <c r="CG483" s="150"/>
      <c r="CH483" s="150"/>
      <c r="CI483" s="150"/>
      <c r="CJ483" s="150"/>
      <c r="CK483" s="150"/>
      <c r="CL483" s="150"/>
      <c r="CM483" s="150"/>
      <c r="CN483" s="150"/>
      <c r="CO483" s="150"/>
      <c r="CP483" s="150"/>
      <c r="CQ483" s="150"/>
      <c r="CR483" s="150"/>
      <c r="CS483" s="150"/>
      <c r="CT483" s="150"/>
      <c r="CU483" s="150"/>
      <c r="CV483" s="150"/>
      <c r="CW483" s="150"/>
      <c r="CX483" s="150"/>
      <c r="CY483" s="150"/>
    </row>
    <row r="484" ht="12.75" customHeight="1">
      <c r="A484" s="151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  <c r="BL484" s="150"/>
      <c r="BM484" s="150"/>
      <c r="BN484" s="150"/>
      <c r="BO484" s="150"/>
      <c r="BP484" s="150"/>
      <c r="BQ484" s="150"/>
      <c r="BR484" s="150"/>
      <c r="BS484" s="150"/>
      <c r="BT484" s="150"/>
      <c r="BU484" s="150"/>
      <c r="BV484" s="150"/>
      <c r="BW484" s="150"/>
      <c r="BX484" s="150"/>
      <c r="BY484" s="150"/>
      <c r="BZ484" s="150"/>
      <c r="CA484" s="150"/>
      <c r="CB484" s="150"/>
      <c r="CC484" s="150"/>
      <c r="CD484" s="150"/>
      <c r="CE484" s="150"/>
      <c r="CF484" s="150"/>
      <c r="CG484" s="150"/>
      <c r="CH484" s="150"/>
      <c r="CI484" s="150"/>
      <c r="CJ484" s="150"/>
      <c r="CK484" s="150"/>
      <c r="CL484" s="150"/>
      <c r="CM484" s="150"/>
      <c r="CN484" s="150"/>
      <c r="CO484" s="150"/>
      <c r="CP484" s="150"/>
      <c r="CQ484" s="150"/>
      <c r="CR484" s="150"/>
      <c r="CS484" s="150"/>
      <c r="CT484" s="150"/>
      <c r="CU484" s="150"/>
      <c r="CV484" s="150"/>
      <c r="CW484" s="150"/>
      <c r="CX484" s="150"/>
      <c r="CY484" s="150"/>
    </row>
    <row r="485" ht="12.75" customHeight="1">
      <c r="A485" s="151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  <c r="BL485" s="150"/>
      <c r="BM485" s="150"/>
      <c r="BN485" s="150"/>
      <c r="BO485" s="150"/>
      <c r="BP485" s="150"/>
      <c r="BQ485" s="150"/>
      <c r="BR485" s="150"/>
      <c r="BS485" s="150"/>
      <c r="BT485" s="150"/>
      <c r="BU485" s="150"/>
      <c r="BV485" s="150"/>
      <c r="BW485" s="150"/>
      <c r="BX485" s="150"/>
      <c r="BY485" s="150"/>
      <c r="BZ485" s="150"/>
      <c r="CA485" s="150"/>
      <c r="CB485" s="150"/>
      <c r="CC485" s="150"/>
      <c r="CD485" s="150"/>
      <c r="CE485" s="150"/>
      <c r="CF485" s="150"/>
      <c r="CG485" s="150"/>
      <c r="CH485" s="150"/>
      <c r="CI485" s="150"/>
      <c r="CJ485" s="150"/>
      <c r="CK485" s="150"/>
      <c r="CL485" s="150"/>
      <c r="CM485" s="150"/>
      <c r="CN485" s="150"/>
      <c r="CO485" s="150"/>
      <c r="CP485" s="150"/>
      <c r="CQ485" s="150"/>
      <c r="CR485" s="150"/>
      <c r="CS485" s="150"/>
      <c r="CT485" s="150"/>
      <c r="CU485" s="150"/>
      <c r="CV485" s="150"/>
      <c r="CW485" s="150"/>
      <c r="CX485" s="150"/>
      <c r="CY485" s="150"/>
    </row>
    <row r="486" ht="12.75" customHeight="1">
      <c r="A486" s="151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  <c r="BL486" s="150"/>
      <c r="BM486" s="150"/>
      <c r="BN486" s="150"/>
      <c r="BO486" s="150"/>
      <c r="BP486" s="150"/>
      <c r="BQ486" s="150"/>
      <c r="BR486" s="150"/>
      <c r="BS486" s="150"/>
      <c r="BT486" s="150"/>
      <c r="BU486" s="150"/>
      <c r="BV486" s="150"/>
      <c r="BW486" s="150"/>
      <c r="BX486" s="150"/>
      <c r="BY486" s="150"/>
      <c r="BZ486" s="150"/>
      <c r="CA486" s="150"/>
      <c r="CB486" s="150"/>
      <c r="CC486" s="150"/>
      <c r="CD486" s="150"/>
      <c r="CE486" s="150"/>
      <c r="CF486" s="150"/>
      <c r="CG486" s="150"/>
      <c r="CH486" s="150"/>
      <c r="CI486" s="150"/>
      <c r="CJ486" s="150"/>
      <c r="CK486" s="150"/>
      <c r="CL486" s="150"/>
      <c r="CM486" s="150"/>
      <c r="CN486" s="150"/>
      <c r="CO486" s="150"/>
      <c r="CP486" s="150"/>
      <c r="CQ486" s="150"/>
      <c r="CR486" s="150"/>
      <c r="CS486" s="150"/>
      <c r="CT486" s="150"/>
      <c r="CU486" s="150"/>
      <c r="CV486" s="150"/>
      <c r="CW486" s="150"/>
      <c r="CX486" s="150"/>
      <c r="CY486" s="150"/>
    </row>
    <row r="487" ht="12.75" customHeight="1">
      <c r="A487" s="151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  <c r="BL487" s="150"/>
      <c r="BM487" s="150"/>
      <c r="BN487" s="150"/>
      <c r="BO487" s="150"/>
      <c r="BP487" s="150"/>
      <c r="BQ487" s="150"/>
      <c r="BR487" s="150"/>
      <c r="BS487" s="150"/>
      <c r="BT487" s="150"/>
      <c r="BU487" s="150"/>
      <c r="BV487" s="150"/>
      <c r="BW487" s="150"/>
      <c r="BX487" s="150"/>
      <c r="BY487" s="150"/>
      <c r="BZ487" s="150"/>
      <c r="CA487" s="150"/>
      <c r="CB487" s="150"/>
      <c r="CC487" s="150"/>
      <c r="CD487" s="150"/>
      <c r="CE487" s="150"/>
      <c r="CF487" s="150"/>
      <c r="CG487" s="150"/>
      <c r="CH487" s="150"/>
      <c r="CI487" s="150"/>
      <c r="CJ487" s="150"/>
      <c r="CK487" s="150"/>
      <c r="CL487" s="150"/>
      <c r="CM487" s="150"/>
      <c r="CN487" s="150"/>
      <c r="CO487" s="150"/>
      <c r="CP487" s="150"/>
      <c r="CQ487" s="150"/>
      <c r="CR487" s="150"/>
      <c r="CS487" s="150"/>
      <c r="CT487" s="150"/>
      <c r="CU487" s="150"/>
      <c r="CV487" s="150"/>
      <c r="CW487" s="150"/>
      <c r="CX487" s="150"/>
      <c r="CY487" s="150"/>
    </row>
    <row r="488" ht="12.75" customHeight="1">
      <c r="A488" s="151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L488" s="150"/>
      <c r="BM488" s="150"/>
      <c r="BN488" s="150"/>
      <c r="BO488" s="150"/>
      <c r="BP488" s="150"/>
      <c r="BQ488" s="150"/>
      <c r="BR488" s="150"/>
      <c r="BS488" s="150"/>
      <c r="BT488" s="150"/>
      <c r="BU488" s="150"/>
      <c r="BV488" s="150"/>
      <c r="BW488" s="150"/>
      <c r="BX488" s="150"/>
      <c r="BY488" s="150"/>
      <c r="BZ488" s="150"/>
      <c r="CA488" s="150"/>
      <c r="CB488" s="150"/>
      <c r="CC488" s="150"/>
      <c r="CD488" s="150"/>
      <c r="CE488" s="150"/>
      <c r="CF488" s="150"/>
      <c r="CG488" s="150"/>
      <c r="CH488" s="150"/>
      <c r="CI488" s="150"/>
      <c r="CJ488" s="150"/>
      <c r="CK488" s="150"/>
      <c r="CL488" s="150"/>
      <c r="CM488" s="150"/>
      <c r="CN488" s="150"/>
      <c r="CO488" s="150"/>
      <c r="CP488" s="150"/>
      <c r="CQ488" s="150"/>
      <c r="CR488" s="150"/>
      <c r="CS488" s="150"/>
      <c r="CT488" s="150"/>
      <c r="CU488" s="150"/>
      <c r="CV488" s="150"/>
      <c r="CW488" s="150"/>
      <c r="CX488" s="150"/>
      <c r="CY488" s="150"/>
    </row>
    <row r="489" ht="12.75" customHeight="1">
      <c r="A489" s="151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  <c r="BL489" s="150"/>
      <c r="BM489" s="150"/>
      <c r="BN489" s="150"/>
      <c r="BO489" s="150"/>
      <c r="BP489" s="150"/>
      <c r="BQ489" s="150"/>
      <c r="BR489" s="150"/>
      <c r="BS489" s="150"/>
      <c r="BT489" s="150"/>
      <c r="BU489" s="150"/>
      <c r="BV489" s="150"/>
      <c r="BW489" s="150"/>
      <c r="BX489" s="150"/>
      <c r="BY489" s="150"/>
      <c r="BZ489" s="150"/>
      <c r="CA489" s="150"/>
      <c r="CB489" s="150"/>
      <c r="CC489" s="150"/>
      <c r="CD489" s="150"/>
      <c r="CE489" s="150"/>
      <c r="CF489" s="150"/>
      <c r="CG489" s="150"/>
      <c r="CH489" s="150"/>
      <c r="CI489" s="150"/>
      <c r="CJ489" s="150"/>
      <c r="CK489" s="150"/>
      <c r="CL489" s="150"/>
      <c r="CM489" s="150"/>
      <c r="CN489" s="150"/>
      <c r="CO489" s="150"/>
      <c r="CP489" s="150"/>
      <c r="CQ489" s="150"/>
      <c r="CR489" s="150"/>
      <c r="CS489" s="150"/>
      <c r="CT489" s="150"/>
      <c r="CU489" s="150"/>
      <c r="CV489" s="150"/>
      <c r="CW489" s="150"/>
      <c r="CX489" s="150"/>
      <c r="CY489" s="150"/>
    </row>
    <row r="490" ht="12.75" customHeight="1">
      <c r="A490" s="151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  <c r="BL490" s="150"/>
      <c r="BM490" s="150"/>
      <c r="BN490" s="150"/>
      <c r="BO490" s="150"/>
      <c r="BP490" s="150"/>
      <c r="BQ490" s="150"/>
      <c r="BR490" s="150"/>
      <c r="BS490" s="150"/>
      <c r="BT490" s="150"/>
      <c r="BU490" s="150"/>
      <c r="BV490" s="150"/>
      <c r="BW490" s="150"/>
      <c r="BX490" s="150"/>
      <c r="BY490" s="150"/>
      <c r="BZ490" s="150"/>
      <c r="CA490" s="150"/>
      <c r="CB490" s="150"/>
      <c r="CC490" s="150"/>
      <c r="CD490" s="150"/>
      <c r="CE490" s="150"/>
      <c r="CF490" s="150"/>
      <c r="CG490" s="150"/>
      <c r="CH490" s="150"/>
      <c r="CI490" s="150"/>
      <c r="CJ490" s="150"/>
      <c r="CK490" s="150"/>
      <c r="CL490" s="150"/>
      <c r="CM490" s="150"/>
      <c r="CN490" s="150"/>
      <c r="CO490" s="150"/>
      <c r="CP490" s="150"/>
      <c r="CQ490" s="150"/>
      <c r="CR490" s="150"/>
      <c r="CS490" s="150"/>
      <c r="CT490" s="150"/>
      <c r="CU490" s="150"/>
      <c r="CV490" s="150"/>
      <c r="CW490" s="150"/>
      <c r="CX490" s="150"/>
      <c r="CY490" s="150"/>
    </row>
    <row r="491" ht="12.75" customHeight="1">
      <c r="A491" s="151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  <c r="BL491" s="150"/>
      <c r="BM491" s="150"/>
      <c r="BN491" s="150"/>
      <c r="BO491" s="150"/>
      <c r="BP491" s="150"/>
      <c r="BQ491" s="150"/>
      <c r="BR491" s="150"/>
      <c r="BS491" s="150"/>
      <c r="BT491" s="150"/>
      <c r="BU491" s="150"/>
      <c r="BV491" s="150"/>
      <c r="BW491" s="150"/>
      <c r="BX491" s="150"/>
      <c r="BY491" s="150"/>
      <c r="BZ491" s="150"/>
      <c r="CA491" s="150"/>
      <c r="CB491" s="150"/>
      <c r="CC491" s="150"/>
      <c r="CD491" s="150"/>
      <c r="CE491" s="150"/>
      <c r="CF491" s="150"/>
      <c r="CG491" s="150"/>
      <c r="CH491" s="150"/>
      <c r="CI491" s="150"/>
      <c r="CJ491" s="150"/>
      <c r="CK491" s="150"/>
      <c r="CL491" s="150"/>
      <c r="CM491" s="150"/>
      <c r="CN491" s="150"/>
      <c r="CO491" s="150"/>
      <c r="CP491" s="150"/>
      <c r="CQ491" s="150"/>
      <c r="CR491" s="150"/>
      <c r="CS491" s="150"/>
      <c r="CT491" s="150"/>
      <c r="CU491" s="150"/>
      <c r="CV491" s="150"/>
      <c r="CW491" s="150"/>
      <c r="CX491" s="150"/>
      <c r="CY491" s="150"/>
    </row>
    <row r="492" ht="12.75" customHeight="1">
      <c r="A492" s="151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  <c r="BL492" s="150"/>
      <c r="BM492" s="150"/>
      <c r="BN492" s="150"/>
      <c r="BO492" s="150"/>
      <c r="BP492" s="150"/>
      <c r="BQ492" s="150"/>
      <c r="BR492" s="150"/>
      <c r="BS492" s="150"/>
      <c r="BT492" s="150"/>
      <c r="BU492" s="150"/>
      <c r="BV492" s="150"/>
      <c r="BW492" s="150"/>
      <c r="BX492" s="150"/>
      <c r="BY492" s="150"/>
      <c r="BZ492" s="150"/>
      <c r="CA492" s="150"/>
      <c r="CB492" s="150"/>
      <c r="CC492" s="150"/>
      <c r="CD492" s="150"/>
      <c r="CE492" s="150"/>
      <c r="CF492" s="150"/>
      <c r="CG492" s="150"/>
      <c r="CH492" s="150"/>
      <c r="CI492" s="150"/>
      <c r="CJ492" s="150"/>
      <c r="CK492" s="150"/>
      <c r="CL492" s="150"/>
      <c r="CM492" s="150"/>
      <c r="CN492" s="150"/>
      <c r="CO492" s="150"/>
      <c r="CP492" s="150"/>
      <c r="CQ492" s="150"/>
      <c r="CR492" s="150"/>
      <c r="CS492" s="150"/>
      <c r="CT492" s="150"/>
      <c r="CU492" s="150"/>
      <c r="CV492" s="150"/>
      <c r="CW492" s="150"/>
      <c r="CX492" s="150"/>
      <c r="CY492" s="150"/>
    </row>
    <row r="493" ht="12.75" customHeight="1">
      <c r="A493" s="151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  <c r="BL493" s="150"/>
      <c r="BM493" s="150"/>
      <c r="BN493" s="150"/>
      <c r="BO493" s="150"/>
      <c r="BP493" s="150"/>
      <c r="BQ493" s="150"/>
      <c r="BR493" s="150"/>
      <c r="BS493" s="150"/>
      <c r="BT493" s="150"/>
      <c r="BU493" s="150"/>
      <c r="BV493" s="150"/>
      <c r="BW493" s="150"/>
      <c r="BX493" s="150"/>
      <c r="BY493" s="150"/>
      <c r="BZ493" s="150"/>
      <c r="CA493" s="150"/>
      <c r="CB493" s="150"/>
      <c r="CC493" s="150"/>
      <c r="CD493" s="150"/>
      <c r="CE493" s="150"/>
      <c r="CF493" s="150"/>
      <c r="CG493" s="150"/>
      <c r="CH493" s="150"/>
      <c r="CI493" s="150"/>
      <c r="CJ493" s="150"/>
      <c r="CK493" s="150"/>
      <c r="CL493" s="150"/>
      <c r="CM493" s="150"/>
      <c r="CN493" s="150"/>
      <c r="CO493" s="150"/>
      <c r="CP493" s="150"/>
      <c r="CQ493" s="150"/>
      <c r="CR493" s="150"/>
      <c r="CS493" s="150"/>
      <c r="CT493" s="150"/>
      <c r="CU493" s="150"/>
      <c r="CV493" s="150"/>
      <c r="CW493" s="150"/>
      <c r="CX493" s="150"/>
      <c r="CY493" s="150"/>
    </row>
    <row r="494" ht="12.75" customHeight="1">
      <c r="A494" s="151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  <c r="BL494" s="150"/>
      <c r="BM494" s="150"/>
      <c r="BN494" s="150"/>
      <c r="BO494" s="150"/>
      <c r="BP494" s="150"/>
      <c r="BQ494" s="150"/>
      <c r="BR494" s="150"/>
      <c r="BS494" s="150"/>
      <c r="BT494" s="150"/>
      <c r="BU494" s="150"/>
      <c r="BV494" s="150"/>
      <c r="BW494" s="150"/>
      <c r="BX494" s="150"/>
      <c r="BY494" s="150"/>
      <c r="BZ494" s="150"/>
      <c r="CA494" s="150"/>
      <c r="CB494" s="150"/>
      <c r="CC494" s="150"/>
      <c r="CD494" s="150"/>
      <c r="CE494" s="150"/>
      <c r="CF494" s="150"/>
      <c r="CG494" s="150"/>
      <c r="CH494" s="150"/>
      <c r="CI494" s="150"/>
      <c r="CJ494" s="150"/>
      <c r="CK494" s="150"/>
      <c r="CL494" s="150"/>
      <c r="CM494" s="150"/>
      <c r="CN494" s="150"/>
      <c r="CO494" s="150"/>
      <c r="CP494" s="150"/>
      <c r="CQ494" s="150"/>
      <c r="CR494" s="150"/>
      <c r="CS494" s="150"/>
      <c r="CT494" s="150"/>
      <c r="CU494" s="150"/>
      <c r="CV494" s="150"/>
      <c r="CW494" s="150"/>
      <c r="CX494" s="150"/>
      <c r="CY494" s="150"/>
    </row>
    <row r="495" ht="12.75" customHeight="1">
      <c r="A495" s="151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  <c r="BL495" s="150"/>
      <c r="BM495" s="150"/>
      <c r="BN495" s="150"/>
      <c r="BO495" s="150"/>
      <c r="BP495" s="150"/>
      <c r="BQ495" s="150"/>
      <c r="BR495" s="150"/>
      <c r="BS495" s="150"/>
      <c r="BT495" s="150"/>
      <c r="BU495" s="150"/>
      <c r="BV495" s="150"/>
      <c r="BW495" s="150"/>
      <c r="BX495" s="150"/>
      <c r="BY495" s="150"/>
      <c r="BZ495" s="150"/>
      <c r="CA495" s="150"/>
      <c r="CB495" s="150"/>
      <c r="CC495" s="150"/>
      <c r="CD495" s="150"/>
      <c r="CE495" s="150"/>
      <c r="CF495" s="150"/>
      <c r="CG495" s="150"/>
      <c r="CH495" s="150"/>
      <c r="CI495" s="150"/>
      <c r="CJ495" s="150"/>
      <c r="CK495" s="150"/>
      <c r="CL495" s="150"/>
      <c r="CM495" s="150"/>
      <c r="CN495" s="150"/>
      <c r="CO495" s="150"/>
      <c r="CP495" s="150"/>
      <c r="CQ495" s="150"/>
      <c r="CR495" s="150"/>
      <c r="CS495" s="150"/>
      <c r="CT495" s="150"/>
      <c r="CU495" s="150"/>
      <c r="CV495" s="150"/>
      <c r="CW495" s="150"/>
      <c r="CX495" s="150"/>
      <c r="CY495" s="150"/>
    </row>
    <row r="496" ht="12.75" customHeight="1">
      <c r="A496" s="151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  <c r="BL496" s="150"/>
      <c r="BM496" s="150"/>
      <c r="BN496" s="150"/>
      <c r="BO496" s="150"/>
      <c r="BP496" s="150"/>
      <c r="BQ496" s="150"/>
      <c r="BR496" s="150"/>
      <c r="BS496" s="150"/>
      <c r="BT496" s="150"/>
      <c r="BU496" s="150"/>
      <c r="BV496" s="150"/>
      <c r="BW496" s="150"/>
      <c r="BX496" s="150"/>
      <c r="BY496" s="150"/>
      <c r="BZ496" s="150"/>
      <c r="CA496" s="150"/>
      <c r="CB496" s="150"/>
      <c r="CC496" s="150"/>
      <c r="CD496" s="150"/>
      <c r="CE496" s="150"/>
      <c r="CF496" s="150"/>
      <c r="CG496" s="150"/>
      <c r="CH496" s="150"/>
      <c r="CI496" s="150"/>
      <c r="CJ496" s="150"/>
      <c r="CK496" s="150"/>
      <c r="CL496" s="150"/>
      <c r="CM496" s="150"/>
      <c r="CN496" s="150"/>
      <c r="CO496" s="150"/>
      <c r="CP496" s="150"/>
      <c r="CQ496" s="150"/>
      <c r="CR496" s="150"/>
      <c r="CS496" s="150"/>
      <c r="CT496" s="150"/>
      <c r="CU496" s="150"/>
      <c r="CV496" s="150"/>
      <c r="CW496" s="150"/>
      <c r="CX496" s="150"/>
      <c r="CY496" s="150"/>
    </row>
    <row r="497" ht="12.75" customHeight="1">
      <c r="A497" s="151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  <c r="BL497" s="150"/>
      <c r="BM497" s="150"/>
      <c r="BN497" s="150"/>
      <c r="BO497" s="150"/>
      <c r="BP497" s="150"/>
      <c r="BQ497" s="150"/>
      <c r="BR497" s="150"/>
      <c r="BS497" s="150"/>
      <c r="BT497" s="150"/>
      <c r="BU497" s="150"/>
      <c r="BV497" s="150"/>
      <c r="BW497" s="150"/>
      <c r="BX497" s="150"/>
      <c r="BY497" s="150"/>
      <c r="BZ497" s="150"/>
      <c r="CA497" s="150"/>
      <c r="CB497" s="150"/>
      <c r="CC497" s="150"/>
      <c r="CD497" s="150"/>
      <c r="CE497" s="150"/>
      <c r="CF497" s="150"/>
      <c r="CG497" s="150"/>
      <c r="CH497" s="150"/>
      <c r="CI497" s="150"/>
      <c r="CJ497" s="150"/>
      <c r="CK497" s="150"/>
      <c r="CL497" s="150"/>
      <c r="CM497" s="150"/>
      <c r="CN497" s="150"/>
      <c r="CO497" s="150"/>
      <c r="CP497" s="150"/>
      <c r="CQ497" s="150"/>
      <c r="CR497" s="150"/>
      <c r="CS497" s="150"/>
      <c r="CT497" s="150"/>
      <c r="CU497" s="150"/>
      <c r="CV497" s="150"/>
      <c r="CW497" s="150"/>
      <c r="CX497" s="150"/>
      <c r="CY497" s="150"/>
    </row>
    <row r="498" ht="12.75" customHeight="1">
      <c r="A498" s="151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  <c r="BL498" s="150"/>
      <c r="BM498" s="150"/>
      <c r="BN498" s="150"/>
      <c r="BO498" s="150"/>
      <c r="BP498" s="150"/>
      <c r="BQ498" s="150"/>
      <c r="BR498" s="150"/>
      <c r="BS498" s="150"/>
      <c r="BT498" s="150"/>
      <c r="BU498" s="150"/>
      <c r="BV498" s="150"/>
      <c r="BW498" s="150"/>
      <c r="BX498" s="150"/>
      <c r="BY498" s="150"/>
      <c r="BZ498" s="150"/>
      <c r="CA498" s="150"/>
      <c r="CB498" s="150"/>
      <c r="CC498" s="150"/>
      <c r="CD498" s="150"/>
      <c r="CE498" s="150"/>
      <c r="CF498" s="150"/>
      <c r="CG498" s="150"/>
      <c r="CH498" s="150"/>
      <c r="CI498" s="150"/>
      <c r="CJ498" s="150"/>
      <c r="CK498" s="150"/>
      <c r="CL498" s="150"/>
      <c r="CM498" s="150"/>
      <c r="CN498" s="150"/>
      <c r="CO498" s="150"/>
      <c r="CP498" s="150"/>
      <c r="CQ498" s="150"/>
      <c r="CR498" s="150"/>
      <c r="CS498" s="150"/>
      <c r="CT498" s="150"/>
      <c r="CU498" s="150"/>
      <c r="CV498" s="150"/>
      <c r="CW498" s="150"/>
      <c r="CX498" s="150"/>
      <c r="CY498" s="150"/>
    </row>
    <row r="499" ht="12.75" customHeight="1">
      <c r="A499" s="151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  <c r="BL499" s="150"/>
      <c r="BM499" s="150"/>
      <c r="BN499" s="150"/>
      <c r="BO499" s="150"/>
      <c r="BP499" s="150"/>
      <c r="BQ499" s="150"/>
      <c r="BR499" s="150"/>
      <c r="BS499" s="150"/>
      <c r="BT499" s="150"/>
      <c r="BU499" s="150"/>
      <c r="BV499" s="150"/>
      <c r="BW499" s="150"/>
      <c r="BX499" s="150"/>
      <c r="BY499" s="150"/>
      <c r="BZ499" s="150"/>
      <c r="CA499" s="150"/>
      <c r="CB499" s="150"/>
      <c r="CC499" s="150"/>
      <c r="CD499" s="150"/>
      <c r="CE499" s="150"/>
      <c r="CF499" s="150"/>
      <c r="CG499" s="150"/>
      <c r="CH499" s="150"/>
      <c r="CI499" s="150"/>
      <c r="CJ499" s="150"/>
      <c r="CK499" s="150"/>
      <c r="CL499" s="150"/>
      <c r="CM499" s="150"/>
      <c r="CN499" s="150"/>
      <c r="CO499" s="150"/>
      <c r="CP499" s="150"/>
      <c r="CQ499" s="150"/>
      <c r="CR499" s="150"/>
      <c r="CS499" s="150"/>
      <c r="CT499" s="150"/>
      <c r="CU499" s="150"/>
      <c r="CV499" s="150"/>
      <c r="CW499" s="150"/>
      <c r="CX499" s="150"/>
      <c r="CY499" s="150"/>
    </row>
    <row r="500" ht="12.75" customHeight="1">
      <c r="A500" s="151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  <c r="BL500" s="150"/>
      <c r="BM500" s="150"/>
      <c r="BN500" s="150"/>
      <c r="BO500" s="150"/>
      <c r="BP500" s="150"/>
      <c r="BQ500" s="150"/>
      <c r="BR500" s="150"/>
      <c r="BS500" s="150"/>
      <c r="BT500" s="150"/>
      <c r="BU500" s="150"/>
      <c r="BV500" s="150"/>
      <c r="BW500" s="150"/>
      <c r="BX500" s="150"/>
      <c r="BY500" s="150"/>
      <c r="BZ500" s="150"/>
      <c r="CA500" s="150"/>
      <c r="CB500" s="150"/>
      <c r="CC500" s="150"/>
      <c r="CD500" s="150"/>
      <c r="CE500" s="150"/>
      <c r="CF500" s="150"/>
      <c r="CG500" s="150"/>
      <c r="CH500" s="150"/>
      <c r="CI500" s="150"/>
      <c r="CJ500" s="150"/>
      <c r="CK500" s="150"/>
      <c r="CL500" s="150"/>
      <c r="CM500" s="150"/>
      <c r="CN500" s="150"/>
      <c r="CO500" s="150"/>
      <c r="CP500" s="150"/>
      <c r="CQ500" s="150"/>
      <c r="CR500" s="150"/>
      <c r="CS500" s="150"/>
      <c r="CT500" s="150"/>
      <c r="CU500" s="150"/>
      <c r="CV500" s="150"/>
      <c r="CW500" s="150"/>
      <c r="CX500" s="150"/>
      <c r="CY500" s="150"/>
    </row>
    <row r="501" ht="12.75" customHeight="1">
      <c r="A501" s="151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  <c r="BL501" s="150"/>
      <c r="BM501" s="150"/>
      <c r="BN501" s="150"/>
      <c r="BO501" s="150"/>
      <c r="BP501" s="150"/>
      <c r="BQ501" s="150"/>
      <c r="BR501" s="150"/>
      <c r="BS501" s="150"/>
      <c r="BT501" s="150"/>
      <c r="BU501" s="150"/>
      <c r="BV501" s="150"/>
      <c r="BW501" s="150"/>
      <c r="BX501" s="150"/>
      <c r="BY501" s="150"/>
      <c r="BZ501" s="150"/>
      <c r="CA501" s="150"/>
      <c r="CB501" s="150"/>
      <c r="CC501" s="150"/>
      <c r="CD501" s="150"/>
      <c r="CE501" s="150"/>
      <c r="CF501" s="150"/>
      <c r="CG501" s="150"/>
      <c r="CH501" s="150"/>
      <c r="CI501" s="150"/>
      <c r="CJ501" s="150"/>
      <c r="CK501" s="150"/>
      <c r="CL501" s="150"/>
      <c r="CM501" s="150"/>
      <c r="CN501" s="150"/>
      <c r="CO501" s="150"/>
      <c r="CP501" s="150"/>
      <c r="CQ501" s="150"/>
      <c r="CR501" s="150"/>
      <c r="CS501" s="150"/>
      <c r="CT501" s="150"/>
      <c r="CU501" s="150"/>
      <c r="CV501" s="150"/>
      <c r="CW501" s="150"/>
      <c r="CX501" s="150"/>
      <c r="CY501" s="150"/>
    </row>
    <row r="502" ht="12.75" customHeight="1">
      <c r="A502" s="151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  <c r="BL502" s="150"/>
      <c r="BM502" s="150"/>
      <c r="BN502" s="150"/>
      <c r="BO502" s="150"/>
      <c r="BP502" s="150"/>
      <c r="BQ502" s="150"/>
      <c r="BR502" s="150"/>
      <c r="BS502" s="150"/>
      <c r="BT502" s="150"/>
      <c r="BU502" s="150"/>
      <c r="BV502" s="150"/>
      <c r="BW502" s="150"/>
      <c r="BX502" s="150"/>
      <c r="BY502" s="150"/>
      <c r="BZ502" s="150"/>
      <c r="CA502" s="150"/>
      <c r="CB502" s="150"/>
      <c r="CC502" s="150"/>
      <c r="CD502" s="150"/>
      <c r="CE502" s="150"/>
      <c r="CF502" s="150"/>
      <c r="CG502" s="150"/>
      <c r="CH502" s="150"/>
      <c r="CI502" s="150"/>
      <c r="CJ502" s="150"/>
      <c r="CK502" s="150"/>
      <c r="CL502" s="150"/>
      <c r="CM502" s="150"/>
      <c r="CN502" s="150"/>
      <c r="CO502" s="150"/>
      <c r="CP502" s="150"/>
      <c r="CQ502" s="150"/>
      <c r="CR502" s="150"/>
      <c r="CS502" s="150"/>
      <c r="CT502" s="150"/>
      <c r="CU502" s="150"/>
      <c r="CV502" s="150"/>
      <c r="CW502" s="150"/>
      <c r="CX502" s="150"/>
      <c r="CY502" s="150"/>
    </row>
    <row r="503" ht="12.75" customHeight="1">
      <c r="A503" s="151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L503" s="150"/>
      <c r="BM503" s="150"/>
      <c r="BN503" s="150"/>
      <c r="BO503" s="150"/>
      <c r="BP503" s="150"/>
      <c r="BQ503" s="150"/>
      <c r="BR503" s="150"/>
      <c r="BS503" s="150"/>
      <c r="BT503" s="150"/>
      <c r="BU503" s="150"/>
      <c r="BV503" s="150"/>
      <c r="BW503" s="150"/>
      <c r="BX503" s="150"/>
      <c r="BY503" s="150"/>
      <c r="BZ503" s="150"/>
      <c r="CA503" s="150"/>
      <c r="CB503" s="150"/>
      <c r="CC503" s="150"/>
      <c r="CD503" s="150"/>
      <c r="CE503" s="150"/>
      <c r="CF503" s="150"/>
      <c r="CG503" s="150"/>
      <c r="CH503" s="150"/>
      <c r="CI503" s="150"/>
      <c r="CJ503" s="150"/>
      <c r="CK503" s="150"/>
      <c r="CL503" s="150"/>
      <c r="CM503" s="150"/>
      <c r="CN503" s="150"/>
      <c r="CO503" s="150"/>
      <c r="CP503" s="150"/>
      <c r="CQ503" s="150"/>
      <c r="CR503" s="150"/>
      <c r="CS503" s="150"/>
      <c r="CT503" s="150"/>
      <c r="CU503" s="150"/>
      <c r="CV503" s="150"/>
      <c r="CW503" s="150"/>
      <c r="CX503" s="150"/>
      <c r="CY503" s="150"/>
    </row>
    <row r="504" ht="12.75" customHeight="1">
      <c r="A504" s="151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  <c r="BL504" s="150"/>
      <c r="BM504" s="150"/>
      <c r="BN504" s="150"/>
      <c r="BO504" s="150"/>
      <c r="BP504" s="150"/>
      <c r="BQ504" s="150"/>
      <c r="BR504" s="150"/>
      <c r="BS504" s="150"/>
      <c r="BT504" s="150"/>
      <c r="BU504" s="150"/>
      <c r="BV504" s="150"/>
      <c r="BW504" s="150"/>
      <c r="BX504" s="150"/>
      <c r="BY504" s="150"/>
      <c r="BZ504" s="150"/>
      <c r="CA504" s="150"/>
      <c r="CB504" s="150"/>
      <c r="CC504" s="150"/>
      <c r="CD504" s="150"/>
      <c r="CE504" s="150"/>
      <c r="CF504" s="150"/>
      <c r="CG504" s="150"/>
      <c r="CH504" s="150"/>
      <c r="CI504" s="150"/>
      <c r="CJ504" s="150"/>
      <c r="CK504" s="150"/>
      <c r="CL504" s="150"/>
      <c r="CM504" s="150"/>
      <c r="CN504" s="150"/>
      <c r="CO504" s="150"/>
      <c r="CP504" s="150"/>
      <c r="CQ504" s="150"/>
      <c r="CR504" s="150"/>
      <c r="CS504" s="150"/>
      <c r="CT504" s="150"/>
      <c r="CU504" s="150"/>
      <c r="CV504" s="150"/>
      <c r="CW504" s="150"/>
      <c r="CX504" s="150"/>
      <c r="CY504" s="150"/>
    </row>
    <row r="505" ht="12.75" customHeight="1">
      <c r="A505" s="151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  <c r="BL505" s="150"/>
      <c r="BM505" s="150"/>
      <c r="BN505" s="150"/>
      <c r="BO505" s="150"/>
      <c r="BP505" s="150"/>
      <c r="BQ505" s="150"/>
      <c r="BR505" s="150"/>
      <c r="BS505" s="150"/>
      <c r="BT505" s="150"/>
      <c r="BU505" s="150"/>
      <c r="BV505" s="150"/>
      <c r="BW505" s="150"/>
      <c r="BX505" s="150"/>
      <c r="BY505" s="150"/>
      <c r="BZ505" s="150"/>
      <c r="CA505" s="150"/>
      <c r="CB505" s="150"/>
      <c r="CC505" s="150"/>
      <c r="CD505" s="150"/>
      <c r="CE505" s="150"/>
      <c r="CF505" s="150"/>
      <c r="CG505" s="150"/>
      <c r="CH505" s="150"/>
      <c r="CI505" s="150"/>
      <c r="CJ505" s="150"/>
      <c r="CK505" s="150"/>
      <c r="CL505" s="150"/>
      <c r="CM505" s="150"/>
      <c r="CN505" s="150"/>
      <c r="CO505" s="150"/>
      <c r="CP505" s="150"/>
      <c r="CQ505" s="150"/>
      <c r="CR505" s="150"/>
      <c r="CS505" s="150"/>
      <c r="CT505" s="150"/>
      <c r="CU505" s="150"/>
      <c r="CV505" s="150"/>
      <c r="CW505" s="150"/>
      <c r="CX505" s="150"/>
      <c r="CY505" s="150"/>
    </row>
    <row r="506" ht="12.75" customHeight="1">
      <c r="A506" s="151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  <c r="BL506" s="150"/>
      <c r="BM506" s="150"/>
      <c r="BN506" s="150"/>
      <c r="BO506" s="150"/>
      <c r="BP506" s="150"/>
      <c r="BQ506" s="150"/>
      <c r="BR506" s="150"/>
      <c r="BS506" s="150"/>
      <c r="BT506" s="150"/>
      <c r="BU506" s="150"/>
      <c r="BV506" s="150"/>
      <c r="BW506" s="150"/>
      <c r="BX506" s="150"/>
      <c r="BY506" s="150"/>
      <c r="BZ506" s="150"/>
      <c r="CA506" s="150"/>
      <c r="CB506" s="150"/>
      <c r="CC506" s="150"/>
      <c r="CD506" s="150"/>
      <c r="CE506" s="150"/>
      <c r="CF506" s="150"/>
      <c r="CG506" s="150"/>
      <c r="CH506" s="150"/>
      <c r="CI506" s="150"/>
      <c r="CJ506" s="150"/>
      <c r="CK506" s="150"/>
      <c r="CL506" s="150"/>
      <c r="CM506" s="150"/>
      <c r="CN506" s="150"/>
      <c r="CO506" s="150"/>
      <c r="CP506" s="150"/>
      <c r="CQ506" s="150"/>
      <c r="CR506" s="150"/>
      <c r="CS506" s="150"/>
      <c r="CT506" s="150"/>
      <c r="CU506" s="150"/>
      <c r="CV506" s="150"/>
      <c r="CW506" s="150"/>
      <c r="CX506" s="150"/>
      <c r="CY506" s="150"/>
    </row>
    <row r="507" ht="12.75" customHeight="1">
      <c r="A507" s="151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L507" s="150"/>
      <c r="BM507" s="150"/>
      <c r="BN507" s="150"/>
      <c r="BO507" s="150"/>
      <c r="BP507" s="150"/>
      <c r="BQ507" s="150"/>
      <c r="BR507" s="150"/>
      <c r="BS507" s="150"/>
      <c r="BT507" s="150"/>
      <c r="BU507" s="150"/>
      <c r="BV507" s="150"/>
      <c r="BW507" s="150"/>
      <c r="BX507" s="150"/>
      <c r="BY507" s="150"/>
      <c r="BZ507" s="150"/>
      <c r="CA507" s="150"/>
      <c r="CB507" s="150"/>
      <c r="CC507" s="150"/>
      <c r="CD507" s="150"/>
      <c r="CE507" s="150"/>
      <c r="CF507" s="150"/>
      <c r="CG507" s="150"/>
      <c r="CH507" s="150"/>
      <c r="CI507" s="150"/>
      <c r="CJ507" s="150"/>
      <c r="CK507" s="150"/>
      <c r="CL507" s="150"/>
      <c r="CM507" s="150"/>
      <c r="CN507" s="150"/>
      <c r="CO507" s="150"/>
      <c r="CP507" s="150"/>
      <c r="CQ507" s="150"/>
      <c r="CR507" s="150"/>
      <c r="CS507" s="150"/>
      <c r="CT507" s="150"/>
      <c r="CU507" s="150"/>
      <c r="CV507" s="150"/>
      <c r="CW507" s="150"/>
      <c r="CX507" s="150"/>
      <c r="CY507" s="150"/>
    </row>
    <row r="508" ht="12.75" customHeight="1">
      <c r="A508" s="151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L508" s="150"/>
      <c r="BM508" s="150"/>
      <c r="BN508" s="150"/>
      <c r="BO508" s="150"/>
      <c r="BP508" s="150"/>
      <c r="BQ508" s="150"/>
      <c r="BR508" s="150"/>
      <c r="BS508" s="150"/>
      <c r="BT508" s="150"/>
      <c r="BU508" s="150"/>
      <c r="BV508" s="150"/>
      <c r="BW508" s="150"/>
      <c r="BX508" s="150"/>
      <c r="BY508" s="150"/>
      <c r="BZ508" s="150"/>
      <c r="CA508" s="150"/>
      <c r="CB508" s="150"/>
      <c r="CC508" s="150"/>
      <c r="CD508" s="150"/>
      <c r="CE508" s="150"/>
      <c r="CF508" s="150"/>
      <c r="CG508" s="150"/>
      <c r="CH508" s="150"/>
      <c r="CI508" s="150"/>
      <c r="CJ508" s="150"/>
      <c r="CK508" s="150"/>
      <c r="CL508" s="150"/>
      <c r="CM508" s="150"/>
      <c r="CN508" s="150"/>
      <c r="CO508" s="150"/>
      <c r="CP508" s="150"/>
      <c r="CQ508" s="150"/>
      <c r="CR508" s="150"/>
      <c r="CS508" s="150"/>
      <c r="CT508" s="150"/>
      <c r="CU508" s="150"/>
      <c r="CV508" s="150"/>
      <c r="CW508" s="150"/>
      <c r="CX508" s="150"/>
      <c r="CY508" s="150"/>
    </row>
    <row r="509" ht="12.75" customHeight="1">
      <c r="A509" s="151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L509" s="150"/>
      <c r="BM509" s="150"/>
      <c r="BN509" s="150"/>
      <c r="BO509" s="150"/>
      <c r="BP509" s="150"/>
      <c r="BQ509" s="150"/>
      <c r="BR509" s="150"/>
      <c r="BS509" s="150"/>
      <c r="BT509" s="150"/>
      <c r="BU509" s="150"/>
      <c r="BV509" s="150"/>
      <c r="BW509" s="150"/>
      <c r="BX509" s="150"/>
      <c r="BY509" s="150"/>
      <c r="BZ509" s="150"/>
      <c r="CA509" s="150"/>
      <c r="CB509" s="150"/>
      <c r="CC509" s="150"/>
      <c r="CD509" s="150"/>
      <c r="CE509" s="150"/>
      <c r="CF509" s="150"/>
      <c r="CG509" s="150"/>
      <c r="CH509" s="150"/>
      <c r="CI509" s="150"/>
      <c r="CJ509" s="150"/>
      <c r="CK509" s="150"/>
      <c r="CL509" s="150"/>
      <c r="CM509" s="150"/>
      <c r="CN509" s="150"/>
      <c r="CO509" s="150"/>
      <c r="CP509" s="150"/>
      <c r="CQ509" s="150"/>
      <c r="CR509" s="150"/>
      <c r="CS509" s="150"/>
      <c r="CT509" s="150"/>
      <c r="CU509" s="150"/>
      <c r="CV509" s="150"/>
      <c r="CW509" s="150"/>
      <c r="CX509" s="150"/>
      <c r="CY509" s="150"/>
    </row>
    <row r="510" ht="12.75" customHeight="1">
      <c r="A510" s="151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L510" s="150"/>
      <c r="BM510" s="150"/>
      <c r="BN510" s="150"/>
      <c r="BO510" s="150"/>
      <c r="BP510" s="150"/>
      <c r="BQ510" s="150"/>
      <c r="BR510" s="150"/>
      <c r="BS510" s="150"/>
      <c r="BT510" s="150"/>
      <c r="BU510" s="150"/>
      <c r="BV510" s="150"/>
      <c r="BW510" s="150"/>
      <c r="BX510" s="150"/>
      <c r="BY510" s="150"/>
      <c r="BZ510" s="150"/>
      <c r="CA510" s="150"/>
      <c r="CB510" s="150"/>
      <c r="CC510" s="150"/>
      <c r="CD510" s="150"/>
      <c r="CE510" s="150"/>
      <c r="CF510" s="150"/>
      <c r="CG510" s="150"/>
      <c r="CH510" s="150"/>
      <c r="CI510" s="150"/>
      <c r="CJ510" s="150"/>
      <c r="CK510" s="150"/>
      <c r="CL510" s="150"/>
      <c r="CM510" s="150"/>
      <c r="CN510" s="150"/>
      <c r="CO510" s="150"/>
      <c r="CP510" s="150"/>
      <c r="CQ510" s="150"/>
      <c r="CR510" s="150"/>
      <c r="CS510" s="150"/>
      <c r="CT510" s="150"/>
      <c r="CU510" s="150"/>
      <c r="CV510" s="150"/>
      <c r="CW510" s="150"/>
      <c r="CX510" s="150"/>
      <c r="CY510" s="150"/>
    </row>
    <row r="511" ht="12.75" customHeight="1">
      <c r="A511" s="151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  <c r="BL511" s="150"/>
      <c r="BM511" s="150"/>
      <c r="BN511" s="150"/>
      <c r="BO511" s="150"/>
      <c r="BP511" s="150"/>
      <c r="BQ511" s="150"/>
      <c r="BR511" s="150"/>
      <c r="BS511" s="150"/>
      <c r="BT511" s="150"/>
      <c r="BU511" s="150"/>
      <c r="BV511" s="150"/>
      <c r="BW511" s="150"/>
      <c r="BX511" s="150"/>
      <c r="BY511" s="150"/>
      <c r="BZ511" s="150"/>
      <c r="CA511" s="150"/>
      <c r="CB511" s="150"/>
      <c r="CC511" s="150"/>
      <c r="CD511" s="150"/>
      <c r="CE511" s="150"/>
      <c r="CF511" s="150"/>
      <c r="CG511" s="150"/>
      <c r="CH511" s="150"/>
      <c r="CI511" s="150"/>
      <c r="CJ511" s="150"/>
      <c r="CK511" s="150"/>
      <c r="CL511" s="150"/>
      <c r="CM511" s="150"/>
      <c r="CN511" s="150"/>
      <c r="CO511" s="150"/>
      <c r="CP511" s="150"/>
      <c r="CQ511" s="150"/>
      <c r="CR511" s="150"/>
      <c r="CS511" s="150"/>
      <c r="CT511" s="150"/>
      <c r="CU511" s="150"/>
      <c r="CV511" s="150"/>
      <c r="CW511" s="150"/>
      <c r="CX511" s="150"/>
      <c r="CY511" s="150"/>
    </row>
    <row r="512" ht="12.75" customHeight="1">
      <c r="A512" s="151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L512" s="150"/>
      <c r="BM512" s="150"/>
      <c r="BN512" s="150"/>
      <c r="BO512" s="150"/>
      <c r="BP512" s="150"/>
      <c r="BQ512" s="150"/>
      <c r="BR512" s="150"/>
      <c r="BS512" s="150"/>
      <c r="BT512" s="150"/>
      <c r="BU512" s="150"/>
      <c r="BV512" s="150"/>
      <c r="BW512" s="150"/>
      <c r="BX512" s="150"/>
      <c r="BY512" s="150"/>
      <c r="BZ512" s="150"/>
      <c r="CA512" s="150"/>
      <c r="CB512" s="150"/>
      <c r="CC512" s="150"/>
      <c r="CD512" s="150"/>
      <c r="CE512" s="150"/>
      <c r="CF512" s="150"/>
      <c r="CG512" s="150"/>
      <c r="CH512" s="150"/>
      <c r="CI512" s="150"/>
      <c r="CJ512" s="150"/>
      <c r="CK512" s="150"/>
      <c r="CL512" s="150"/>
      <c r="CM512" s="150"/>
      <c r="CN512" s="150"/>
      <c r="CO512" s="150"/>
      <c r="CP512" s="150"/>
      <c r="CQ512" s="150"/>
      <c r="CR512" s="150"/>
      <c r="CS512" s="150"/>
      <c r="CT512" s="150"/>
      <c r="CU512" s="150"/>
      <c r="CV512" s="150"/>
      <c r="CW512" s="150"/>
      <c r="CX512" s="150"/>
      <c r="CY512" s="150"/>
    </row>
    <row r="513" ht="12.75" customHeight="1">
      <c r="A513" s="151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L513" s="150"/>
      <c r="BM513" s="150"/>
      <c r="BN513" s="150"/>
      <c r="BO513" s="150"/>
      <c r="BP513" s="150"/>
      <c r="BQ513" s="150"/>
      <c r="BR513" s="150"/>
      <c r="BS513" s="150"/>
      <c r="BT513" s="150"/>
      <c r="BU513" s="150"/>
      <c r="BV513" s="150"/>
      <c r="BW513" s="150"/>
      <c r="BX513" s="150"/>
      <c r="BY513" s="150"/>
      <c r="BZ513" s="150"/>
      <c r="CA513" s="150"/>
      <c r="CB513" s="150"/>
      <c r="CC513" s="150"/>
      <c r="CD513" s="150"/>
      <c r="CE513" s="150"/>
      <c r="CF513" s="150"/>
      <c r="CG513" s="150"/>
      <c r="CH513" s="150"/>
      <c r="CI513" s="150"/>
      <c r="CJ513" s="150"/>
      <c r="CK513" s="150"/>
      <c r="CL513" s="150"/>
      <c r="CM513" s="150"/>
      <c r="CN513" s="150"/>
      <c r="CO513" s="150"/>
      <c r="CP513" s="150"/>
      <c r="CQ513" s="150"/>
      <c r="CR513" s="150"/>
      <c r="CS513" s="150"/>
      <c r="CT513" s="150"/>
      <c r="CU513" s="150"/>
      <c r="CV513" s="150"/>
      <c r="CW513" s="150"/>
      <c r="CX513" s="150"/>
      <c r="CY513" s="150"/>
    </row>
    <row r="514" ht="12.75" customHeight="1">
      <c r="A514" s="151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L514" s="150"/>
      <c r="BM514" s="150"/>
      <c r="BN514" s="150"/>
      <c r="BO514" s="150"/>
      <c r="BP514" s="150"/>
      <c r="BQ514" s="150"/>
      <c r="BR514" s="150"/>
      <c r="BS514" s="150"/>
      <c r="BT514" s="150"/>
      <c r="BU514" s="150"/>
      <c r="BV514" s="150"/>
      <c r="BW514" s="150"/>
      <c r="BX514" s="150"/>
      <c r="BY514" s="150"/>
      <c r="BZ514" s="150"/>
      <c r="CA514" s="150"/>
      <c r="CB514" s="150"/>
      <c r="CC514" s="150"/>
      <c r="CD514" s="150"/>
      <c r="CE514" s="150"/>
      <c r="CF514" s="150"/>
      <c r="CG514" s="150"/>
      <c r="CH514" s="150"/>
      <c r="CI514" s="150"/>
      <c r="CJ514" s="150"/>
      <c r="CK514" s="150"/>
      <c r="CL514" s="150"/>
      <c r="CM514" s="150"/>
      <c r="CN514" s="150"/>
      <c r="CO514" s="150"/>
      <c r="CP514" s="150"/>
      <c r="CQ514" s="150"/>
      <c r="CR514" s="150"/>
      <c r="CS514" s="150"/>
      <c r="CT514" s="150"/>
      <c r="CU514" s="150"/>
      <c r="CV514" s="150"/>
      <c r="CW514" s="150"/>
      <c r="CX514" s="150"/>
      <c r="CY514" s="150"/>
    </row>
    <row r="515" ht="12.75" customHeight="1">
      <c r="A515" s="151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  <c r="BL515" s="150"/>
      <c r="BM515" s="150"/>
      <c r="BN515" s="150"/>
      <c r="BO515" s="150"/>
      <c r="BP515" s="150"/>
      <c r="BQ515" s="150"/>
      <c r="BR515" s="150"/>
      <c r="BS515" s="150"/>
      <c r="BT515" s="150"/>
      <c r="BU515" s="150"/>
      <c r="BV515" s="150"/>
      <c r="BW515" s="150"/>
      <c r="BX515" s="150"/>
      <c r="BY515" s="150"/>
      <c r="BZ515" s="150"/>
      <c r="CA515" s="150"/>
      <c r="CB515" s="150"/>
      <c r="CC515" s="150"/>
      <c r="CD515" s="150"/>
      <c r="CE515" s="150"/>
      <c r="CF515" s="150"/>
      <c r="CG515" s="150"/>
      <c r="CH515" s="150"/>
      <c r="CI515" s="150"/>
      <c r="CJ515" s="150"/>
      <c r="CK515" s="150"/>
      <c r="CL515" s="150"/>
      <c r="CM515" s="150"/>
      <c r="CN515" s="150"/>
      <c r="CO515" s="150"/>
      <c r="CP515" s="150"/>
      <c r="CQ515" s="150"/>
      <c r="CR515" s="150"/>
      <c r="CS515" s="150"/>
      <c r="CT515" s="150"/>
      <c r="CU515" s="150"/>
      <c r="CV515" s="150"/>
      <c r="CW515" s="150"/>
      <c r="CX515" s="150"/>
      <c r="CY515" s="150"/>
    </row>
    <row r="516" ht="12.75" customHeight="1">
      <c r="A516" s="151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  <c r="BL516" s="150"/>
      <c r="BM516" s="150"/>
      <c r="BN516" s="150"/>
      <c r="BO516" s="150"/>
      <c r="BP516" s="150"/>
      <c r="BQ516" s="150"/>
      <c r="BR516" s="150"/>
      <c r="BS516" s="150"/>
      <c r="BT516" s="150"/>
      <c r="BU516" s="150"/>
      <c r="BV516" s="150"/>
      <c r="BW516" s="150"/>
      <c r="BX516" s="150"/>
      <c r="BY516" s="150"/>
      <c r="BZ516" s="150"/>
      <c r="CA516" s="150"/>
      <c r="CB516" s="150"/>
      <c r="CC516" s="150"/>
      <c r="CD516" s="150"/>
      <c r="CE516" s="150"/>
      <c r="CF516" s="150"/>
      <c r="CG516" s="150"/>
      <c r="CH516" s="150"/>
      <c r="CI516" s="150"/>
      <c r="CJ516" s="150"/>
      <c r="CK516" s="150"/>
      <c r="CL516" s="150"/>
      <c r="CM516" s="150"/>
      <c r="CN516" s="150"/>
      <c r="CO516" s="150"/>
      <c r="CP516" s="150"/>
      <c r="CQ516" s="150"/>
      <c r="CR516" s="150"/>
      <c r="CS516" s="150"/>
      <c r="CT516" s="150"/>
      <c r="CU516" s="150"/>
      <c r="CV516" s="150"/>
      <c r="CW516" s="150"/>
      <c r="CX516" s="150"/>
      <c r="CY516" s="150"/>
    </row>
    <row r="517" ht="12.75" customHeight="1">
      <c r="A517" s="151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  <c r="BL517" s="150"/>
      <c r="BM517" s="150"/>
      <c r="BN517" s="150"/>
      <c r="BO517" s="150"/>
      <c r="BP517" s="150"/>
      <c r="BQ517" s="150"/>
      <c r="BR517" s="150"/>
      <c r="BS517" s="150"/>
      <c r="BT517" s="150"/>
      <c r="BU517" s="150"/>
      <c r="BV517" s="150"/>
      <c r="BW517" s="150"/>
      <c r="BX517" s="150"/>
      <c r="BY517" s="150"/>
      <c r="BZ517" s="150"/>
      <c r="CA517" s="150"/>
      <c r="CB517" s="150"/>
      <c r="CC517" s="150"/>
      <c r="CD517" s="150"/>
      <c r="CE517" s="150"/>
      <c r="CF517" s="150"/>
      <c r="CG517" s="150"/>
      <c r="CH517" s="150"/>
      <c r="CI517" s="150"/>
      <c r="CJ517" s="150"/>
      <c r="CK517" s="150"/>
      <c r="CL517" s="150"/>
      <c r="CM517" s="150"/>
      <c r="CN517" s="150"/>
      <c r="CO517" s="150"/>
      <c r="CP517" s="150"/>
      <c r="CQ517" s="150"/>
      <c r="CR517" s="150"/>
      <c r="CS517" s="150"/>
      <c r="CT517" s="150"/>
      <c r="CU517" s="150"/>
      <c r="CV517" s="150"/>
      <c r="CW517" s="150"/>
      <c r="CX517" s="150"/>
      <c r="CY517" s="150"/>
    </row>
    <row r="518" ht="12.75" customHeight="1">
      <c r="A518" s="151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  <c r="BL518" s="150"/>
      <c r="BM518" s="150"/>
      <c r="BN518" s="150"/>
      <c r="BO518" s="150"/>
      <c r="BP518" s="150"/>
      <c r="BQ518" s="150"/>
      <c r="BR518" s="150"/>
      <c r="BS518" s="150"/>
      <c r="BT518" s="150"/>
      <c r="BU518" s="150"/>
      <c r="BV518" s="150"/>
      <c r="BW518" s="150"/>
      <c r="BX518" s="150"/>
      <c r="BY518" s="150"/>
      <c r="BZ518" s="150"/>
      <c r="CA518" s="150"/>
      <c r="CB518" s="150"/>
      <c r="CC518" s="150"/>
      <c r="CD518" s="150"/>
      <c r="CE518" s="150"/>
      <c r="CF518" s="150"/>
      <c r="CG518" s="150"/>
      <c r="CH518" s="150"/>
      <c r="CI518" s="150"/>
      <c r="CJ518" s="150"/>
      <c r="CK518" s="150"/>
      <c r="CL518" s="150"/>
      <c r="CM518" s="150"/>
      <c r="CN518" s="150"/>
      <c r="CO518" s="150"/>
      <c r="CP518" s="150"/>
      <c r="CQ518" s="150"/>
      <c r="CR518" s="150"/>
      <c r="CS518" s="150"/>
      <c r="CT518" s="150"/>
      <c r="CU518" s="150"/>
      <c r="CV518" s="150"/>
      <c r="CW518" s="150"/>
      <c r="CX518" s="150"/>
      <c r="CY518" s="150"/>
    </row>
    <row r="519" ht="12.75" customHeight="1">
      <c r="A519" s="151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  <c r="BL519" s="150"/>
      <c r="BM519" s="150"/>
      <c r="BN519" s="150"/>
      <c r="BO519" s="150"/>
      <c r="BP519" s="150"/>
      <c r="BQ519" s="150"/>
      <c r="BR519" s="150"/>
      <c r="BS519" s="150"/>
      <c r="BT519" s="150"/>
      <c r="BU519" s="150"/>
      <c r="BV519" s="150"/>
      <c r="BW519" s="150"/>
      <c r="BX519" s="150"/>
      <c r="BY519" s="150"/>
      <c r="BZ519" s="150"/>
      <c r="CA519" s="150"/>
      <c r="CB519" s="150"/>
      <c r="CC519" s="150"/>
      <c r="CD519" s="150"/>
      <c r="CE519" s="150"/>
      <c r="CF519" s="150"/>
      <c r="CG519" s="150"/>
      <c r="CH519" s="150"/>
      <c r="CI519" s="150"/>
      <c r="CJ519" s="150"/>
      <c r="CK519" s="150"/>
      <c r="CL519" s="150"/>
      <c r="CM519" s="150"/>
      <c r="CN519" s="150"/>
      <c r="CO519" s="150"/>
      <c r="CP519" s="150"/>
      <c r="CQ519" s="150"/>
      <c r="CR519" s="150"/>
      <c r="CS519" s="150"/>
      <c r="CT519" s="150"/>
      <c r="CU519" s="150"/>
      <c r="CV519" s="150"/>
      <c r="CW519" s="150"/>
      <c r="CX519" s="150"/>
      <c r="CY519" s="150"/>
    </row>
    <row r="520" ht="12.75" customHeight="1">
      <c r="A520" s="151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  <c r="BL520" s="150"/>
      <c r="BM520" s="150"/>
      <c r="BN520" s="150"/>
      <c r="BO520" s="150"/>
      <c r="BP520" s="150"/>
      <c r="BQ520" s="150"/>
      <c r="BR520" s="150"/>
      <c r="BS520" s="150"/>
      <c r="BT520" s="150"/>
      <c r="BU520" s="150"/>
      <c r="BV520" s="150"/>
      <c r="BW520" s="150"/>
      <c r="BX520" s="150"/>
      <c r="BY520" s="150"/>
      <c r="BZ520" s="150"/>
      <c r="CA520" s="150"/>
      <c r="CB520" s="150"/>
      <c r="CC520" s="150"/>
      <c r="CD520" s="150"/>
      <c r="CE520" s="150"/>
      <c r="CF520" s="150"/>
      <c r="CG520" s="150"/>
      <c r="CH520" s="150"/>
      <c r="CI520" s="150"/>
      <c r="CJ520" s="150"/>
      <c r="CK520" s="150"/>
      <c r="CL520" s="150"/>
      <c r="CM520" s="150"/>
      <c r="CN520" s="150"/>
      <c r="CO520" s="150"/>
      <c r="CP520" s="150"/>
      <c r="CQ520" s="150"/>
      <c r="CR520" s="150"/>
      <c r="CS520" s="150"/>
      <c r="CT520" s="150"/>
      <c r="CU520" s="150"/>
      <c r="CV520" s="150"/>
      <c r="CW520" s="150"/>
      <c r="CX520" s="150"/>
      <c r="CY520" s="150"/>
    </row>
    <row r="521" ht="12.75" customHeight="1">
      <c r="A521" s="151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L521" s="150"/>
      <c r="BM521" s="150"/>
      <c r="BN521" s="150"/>
      <c r="BO521" s="150"/>
      <c r="BP521" s="150"/>
      <c r="BQ521" s="150"/>
      <c r="BR521" s="150"/>
      <c r="BS521" s="150"/>
      <c r="BT521" s="150"/>
      <c r="BU521" s="150"/>
      <c r="BV521" s="150"/>
      <c r="BW521" s="150"/>
      <c r="BX521" s="150"/>
      <c r="BY521" s="150"/>
      <c r="BZ521" s="150"/>
      <c r="CA521" s="150"/>
      <c r="CB521" s="150"/>
      <c r="CC521" s="150"/>
      <c r="CD521" s="150"/>
      <c r="CE521" s="150"/>
      <c r="CF521" s="150"/>
      <c r="CG521" s="150"/>
      <c r="CH521" s="150"/>
      <c r="CI521" s="150"/>
      <c r="CJ521" s="150"/>
      <c r="CK521" s="150"/>
      <c r="CL521" s="150"/>
      <c r="CM521" s="150"/>
      <c r="CN521" s="150"/>
      <c r="CO521" s="150"/>
      <c r="CP521" s="150"/>
      <c r="CQ521" s="150"/>
      <c r="CR521" s="150"/>
      <c r="CS521" s="150"/>
      <c r="CT521" s="150"/>
      <c r="CU521" s="150"/>
      <c r="CV521" s="150"/>
      <c r="CW521" s="150"/>
      <c r="CX521" s="150"/>
      <c r="CY521" s="150"/>
    </row>
    <row r="522" ht="12.75" customHeight="1">
      <c r="A522" s="151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  <c r="BL522" s="150"/>
      <c r="BM522" s="150"/>
      <c r="BN522" s="150"/>
      <c r="BO522" s="150"/>
      <c r="BP522" s="150"/>
      <c r="BQ522" s="150"/>
      <c r="BR522" s="150"/>
      <c r="BS522" s="150"/>
      <c r="BT522" s="150"/>
      <c r="BU522" s="150"/>
      <c r="BV522" s="150"/>
      <c r="BW522" s="150"/>
      <c r="BX522" s="150"/>
      <c r="BY522" s="150"/>
      <c r="BZ522" s="150"/>
      <c r="CA522" s="150"/>
      <c r="CB522" s="150"/>
      <c r="CC522" s="150"/>
      <c r="CD522" s="150"/>
      <c r="CE522" s="150"/>
      <c r="CF522" s="150"/>
      <c r="CG522" s="150"/>
      <c r="CH522" s="150"/>
      <c r="CI522" s="150"/>
      <c r="CJ522" s="150"/>
      <c r="CK522" s="150"/>
      <c r="CL522" s="150"/>
      <c r="CM522" s="150"/>
      <c r="CN522" s="150"/>
      <c r="CO522" s="150"/>
      <c r="CP522" s="150"/>
      <c r="CQ522" s="150"/>
      <c r="CR522" s="150"/>
      <c r="CS522" s="150"/>
      <c r="CT522" s="150"/>
      <c r="CU522" s="150"/>
      <c r="CV522" s="150"/>
      <c r="CW522" s="150"/>
      <c r="CX522" s="150"/>
      <c r="CY522" s="150"/>
    </row>
    <row r="523" ht="12.75" customHeight="1">
      <c r="A523" s="151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L523" s="150"/>
      <c r="BM523" s="150"/>
      <c r="BN523" s="150"/>
      <c r="BO523" s="150"/>
      <c r="BP523" s="150"/>
      <c r="BQ523" s="150"/>
      <c r="BR523" s="150"/>
      <c r="BS523" s="150"/>
      <c r="BT523" s="150"/>
      <c r="BU523" s="150"/>
      <c r="BV523" s="150"/>
      <c r="BW523" s="150"/>
      <c r="BX523" s="150"/>
      <c r="BY523" s="150"/>
      <c r="BZ523" s="150"/>
      <c r="CA523" s="150"/>
      <c r="CB523" s="150"/>
      <c r="CC523" s="150"/>
      <c r="CD523" s="150"/>
      <c r="CE523" s="150"/>
      <c r="CF523" s="150"/>
      <c r="CG523" s="150"/>
      <c r="CH523" s="150"/>
      <c r="CI523" s="150"/>
      <c r="CJ523" s="150"/>
      <c r="CK523" s="150"/>
      <c r="CL523" s="150"/>
      <c r="CM523" s="150"/>
      <c r="CN523" s="150"/>
      <c r="CO523" s="150"/>
      <c r="CP523" s="150"/>
      <c r="CQ523" s="150"/>
      <c r="CR523" s="150"/>
      <c r="CS523" s="150"/>
      <c r="CT523" s="150"/>
      <c r="CU523" s="150"/>
      <c r="CV523" s="150"/>
      <c r="CW523" s="150"/>
      <c r="CX523" s="150"/>
      <c r="CY523" s="150"/>
    </row>
    <row r="524" ht="12.75" customHeight="1">
      <c r="A524" s="151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L524" s="150"/>
      <c r="BM524" s="150"/>
      <c r="BN524" s="150"/>
      <c r="BO524" s="150"/>
      <c r="BP524" s="150"/>
      <c r="BQ524" s="150"/>
      <c r="BR524" s="150"/>
      <c r="BS524" s="150"/>
      <c r="BT524" s="150"/>
      <c r="BU524" s="150"/>
      <c r="BV524" s="150"/>
      <c r="BW524" s="150"/>
      <c r="BX524" s="150"/>
      <c r="BY524" s="150"/>
      <c r="BZ524" s="150"/>
      <c r="CA524" s="150"/>
      <c r="CB524" s="150"/>
      <c r="CC524" s="150"/>
      <c r="CD524" s="150"/>
      <c r="CE524" s="150"/>
      <c r="CF524" s="150"/>
      <c r="CG524" s="150"/>
      <c r="CH524" s="150"/>
      <c r="CI524" s="150"/>
      <c r="CJ524" s="150"/>
      <c r="CK524" s="150"/>
      <c r="CL524" s="150"/>
      <c r="CM524" s="150"/>
      <c r="CN524" s="150"/>
      <c r="CO524" s="150"/>
      <c r="CP524" s="150"/>
      <c r="CQ524" s="150"/>
      <c r="CR524" s="150"/>
      <c r="CS524" s="150"/>
      <c r="CT524" s="150"/>
      <c r="CU524" s="150"/>
      <c r="CV524" s="150"/>
      <c r="CW524" s="150"/>
      <c r="CX524" s="150"/>
      <c r="CY524" s="150"/>
    </row>
    <row r="525" ht="12.75" customHeight="1">
      <c r="A525" s="151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L525" s="150"/>
      <c r="BM525" s="150"/>
      <c r="BN525" s="150"/>
      <c r="BO525" s="150"/>
      <c r="BP525" s="150"/>
      <c r="BQ525" s="150"/>
      <c r="BR525" s="150"/>
      <c r="BS525" s="150"/>
      <c r="BT525" s="150"/>
      <c r="BU525" s="150"/>
      <c r="BV525" s="150"/>
      <c r="BW525" s="150"/>
      <c r="BX525" s="150"/>
      <c r="BY525" s="150"/>
      <c r="BZ525" s="150"/>
      <c r="CA525" s="150"/>
      <c r="CB525" s="150"/>
      <c r="CC525" s="150"/>
      <c r="CD525" s="150"/>
      <c r="CE525" s="150"/>
      <c r="CF525" s="150"/>
      <c r="CG525" s="150"/>
      <c r="CH525" s="150"/>
      <c r="CI525" s="150"/>
      <c r="CJ525" s="150"/>
      <c r="CK525" s="150"/>
      <c r="CL525" s="150"/>
      <c r="CM525" s="150"/>
      <c r="CN525" s="150"/>
      <c r="CO525" s="150"/>
      <c r="CP525" s="150"/>
      <c r="CQ525" s="150"/>
      <c r="CR525" s="150"/>
      <c r="CS525" s="150"/>
      <c r="CT525" s="150"/>
      <c r="CU525" s="150"/>
      <c r="CV525" s="150"/>
      <c r="CW525" s="150"/>
      <c r="CX525" s="150"/>
      <c r="CY525" s="150"/>
    </row>
    <row r="526" ht="12.75" customHeight="1">
      <c r="A526" s="151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L526" s="150"/>
      <c r="BM526" s="150"/>
      <c r="BN526" s="150"/>
      <c r="BO526" s="150"/>
      <c r="BP526" s="150"/>
      <c r="BQ526" s="150"/>
      <c r="BR526" s="150"/>
      <c r="BS526" s="150"/>
      <c r="BT526" s="150"/>
      <c r="BU526" s="150"/>
      <c r="BV526" s="150"/>
      <c r="BW526" s="150"/>
      <c r="BX526" s="150"/>
      <c r="BY526" s="150"/>
      <c r="BZ526" s="150"/>
      <c r="CA526" s="150"/>
      <c r="CB526" s="150"/>
      <c r="CC526" s="150"/>
      <c r="CD526" s="150"/>
      <c r="CE526" s="150"/>
      <c r="CF526" s="150"/>
      <c r="CG526" s="150"/>
      <c r="CH526" s="150"/>
      <c r="CI526" s="150"/>
      <c r="CJ526" s="150"/>
      <c r="CK526" s="150"/>
      <c r="CL526" s="150"/>
      <c r="CM526" s="150"/>
      <c r="CN526" s="150"/>
      <c r="CO526" s="150"/>
      <c r="CP526" s="150"/>
      <c r="CQ526" s="150"/>
      <c r="CR526" s="150"/>
      <c r="CS526" s="150"/>
      <c r="CT526" s="150"/>
      <c r="CU526" s="150"/>
      <c r="CV526" s="150"/>
      <c r="CW526" s="150"/>
      <c r="CX526" s="150"/>
      <c r="CY526" s="150"/>
    </row>
    <row r="527" ht="12.75" customHeight="1">
      <c r="A527" s="151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L527" s="150"/>
      <c r="BM527" s="150"/>
      <c r="BN527" s="150"/>
      <c r="BO527" s="150"/>
      <c r="BP527" s="150"/>
      <c r="BQ527" s="150"/>
      <c r="BR527" s="150"/>
      <c r="BS527" s="150"/>
      <c r="BT527" s="150"/>
      <c r="BU527" s="150"/>
      <c r="BV527" s="150"/>
      <c r="BW527" s="150"/>
      <c r="BX527" s="150"/>
      <c r="BY527" s="150"/>
      <c r="BZ527" s="150"/>
      <c r="CA527" s="150"/>
      <c r="CB527" s="150"/>
      <c r="CC527" s="150"/>
      <c r="CD527" s="150"/>
      <c r="CE527" s="150"/>
      <c r="CF527" s="150"/>
      <c r="CG527" s="150"/>
      <c r="CH527" s="150"/>
      <c r="CI527" s="150"/>
      <c r="CJ527" s="150"/>
      <c r="CK527" s="150"/>
      <c r="CL527" s="150"/>
      <c r="CM527" s="150"/>
      <c r="CN527" s="150"/>
      <c r="CO527" s="150"/>
      <c r="CP527" s="150"/>
      <c r="CQ527" s="150"/>
      <c r="CR527" s="150"/>
      <c r="CS527" s="150"/>
      <c r="CT527" s="150"/>
      <c r="CU527" s="150"/>
      <c r="CV527" s="150"/>
      <c r="CW527" s="150"/>
      <c r="CX527" s="150"/>
      <c r="CY527" s="150"/>
    </row>
    <row r="528" ht="12.75" customHeight="1">
      <c r="A528" s="151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L528" s="150"/>
      <c r="BM528" s="150"/>
      <c r="BN528" s="150"/>
      <c r="BO528" s="150"/>
      <c r="BP528" s="150"/>
      <c r="BQ528" s="150"/>
      <c r="BR528" s="150"/>
      <c r="BS528" s="150"/>
      <c r="BT528" s="150"/>
      <c r="BU528" s="150"/>
      <c r="BV528" s="150"/>
      <c r="BW528" s="150"/>
      <c r="BX528" s="150"/>
      <c r="BY528" s="150"/>
      <c r="BZ528" s="150"/>
      <c r="CA528" s="150"/>
      <c r="CB528" s="150"/>
      <c r="CC528" s="150"/>
      <c r="CD528" s="150"/>
      <c r="CE528" s="150"/>
      <c r="CF528" s="150"/>
      <c r="CG528" s="150"/>
      <c r="CH528" s="150"/>
      <c r="CI528" s="150"/>
      <c r="CJ528" s="150"/>
      <c r="CK528" s="150"/>
      <c r="CL528" s="150"/>
      <c r="CM528" s="150"/>
      <c r="CN528" s="150"/>
      <c r="CO528" s="150"/>
      <c r="CP528" s="150"/>
      <c r="CQ528" s="150"/>
      <c r="CR528" s="150"/>
      <c r="CS528" s="150"/>
      <c r="CT528" s="150"/>
      <c r="CU528" s="150"/>
      <c r="CV528" s="150"/>
      <c r="CW528" s="150"/>
      <c r="CX528" s="150"/>
      <c r="CY528" s="150"/>
    </row>
    <row r="529" ht="12.75" customHeight="1">
      <c r="A529" s="151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L529" s="150"/>
      <c r="BM529" s="150"/>
      <c r="BN529" s="150"/>
      <c r="BO529" s="150"/>
      <c r="BP529" s="150"/>
      <c r="BQ529" s="150"/>
      <c r="BR529" s="150"/>
      <c r="BS529" s="150"/>
      <c r="BT529" s="150"/>
      <c r="BU529" s="150"/>
      <c r="BV529" s="150"/>
      <c r="BW529" s="150"/>
      <c r="BX529" s="150"/>
      <c r="BY529" s="150"/>
      <c r="BZ529" s="150"/>
      <c r="CA529" s="150"/>
      <c r="CB529" s="150"/>
      <c r="CC529" s="150"/>
      <c r="CD529" s="150"/>
      <c r="CE529" s="150"/>
      <c r="CF529" s="150"/>
      <c r="CG529" s="150"/>
      <c r="CH529" s="150"/>
      <c r="CI529" s="150"/>
      <c r="CJ529" s="150"/>
      <c r="CK529" s="150"/>
      <c r="CL529" s="150"/>
      <c r="CM529" s="150"/>
      <c r="CN529" s="150"/>
      <c r="CO529" s="150"/>
      <c r="CP529" s="150"/>
      <c r="CQ529" s="150"/>
      <c r="CR529" s="150"/>
      <c r="CS529" s="150"/>
      <c r="CT529" s="150"/>
      <c r="CU529" s="150"/>
      <c r="CV529" s="150"/>
      <c r="CW529" s="150"/>
      <c r="CX529" s="150"/>
      <c r="CY529" s="150"/>
    </row>
    <row r="530" ht="12.75" customHeight="1">
      <c r="A530" s="151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L530" s="150"/>
      <c r="BM530" s="150"/>
      <c r="BN530" s="150"/>
      <c r="BO530" s="150"/>
      <c r="BP530" s="150"/>
      <c r="BQ530" s="150"/>
      <c r="BR530" s="150"/>
      <c r="BS530" s="150"/>
      <c r="BT530" s="150"/>
      <c r="BU530" s="150"/>
      <c r="BV530" s="150"/>
      <c r="BW530" s="150"/>
      <c r="BX530" s="150"/>
      <c r="BY530" s="150"/>
      <c r="BZ530" s="150"/>
      <c r="CA530" s="150"/>
      <c r="CB530" s="150"/>
      <c r="CC530" s="150"/>
      <c r="CD530" s="150"/>
      <c r="CE530" s="150"/>
      <c r="CF530" s="150"/>
      <c r="CG530" s="150"/>
      <c r="CH530" s="150"/>
      <c r="CI530" s="150"/>
      <c r="CJ530" s="150"/>
      <c r="CK530" s="150"/>
      <c r="CL530" s="150"/>
      <c r="CM530" s="150"/>
      <c r="CN530" s="150"/>
      <c r="CO530" s="150"/>
      <c r="CP530" s="150"/>
      <c r="CQ530" s="150"/>
      <c r="CR530" s="150"/>
      <c r="CS530" s="150"/>
      <c r="CT530" s="150"/>
      <c r="CU530" s="150"/>
      <c r="CV530" s="150"/>
      <c r="CW530" s="150"/>
      <c r="CX530" s="150"/>
      <c r="CY530" s="150"/>
    </row>
    <row r="531" ht="12.75" customHeight="1">
      <c r="A531" s="151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L531" s="150"/>
      <c r="BM531" s="150"/>
      <c r="BN531" s="150"/>
      <c r="BO531" s="150"/>
      <c r="BP531" s="150"/>
      <c r="BQ531" s="150"/>
      <c r="BR531" s="150"/>
      <c r="BS531" s="150"/>
      <c r="BT531" s="150"/>
      <c r="BU531" s="150"/>
      <c r="BV531" s="150"/>
      <c r="BW531" s="150"/>
      <c r="BX531" s="150"/>
      <c r="BY531" s="150"/>
      <c r="BZ531" s="150"/>
      <c r="CA531" s="150"/>
      <c r="CB531" s="150"/>
      <c r="CC531" s="150"/>
      <c r="CD531" s="150"/>
      <c r="CE531" s="150"/>
      <c r="CF531" s="150"/>
      <c r="CG531" s="150"/>
      <c r="CH531" s="150"/>
      <c r="CI531" s="150"/>
      <c r="CJ531" s="150"/>
      <c r="CK531" s="150"/>
      <c r="CL531" s="150"/>
      <c r="CM531" s="150"/>
      <c r="CN531" s="150"/>
      <c r="CO531" s="150"/>
      <c r="CP531" s="150"/>
      <c r="CQ531" s="150"/>
      <c r="CR531" s="150"/>
      <c r="CS531" s="150"/>
      <c r="CT531" s="150"/>
      <c r="CU531" s="150"/>
      <c r="CV531" s="150"/>
      <c r="CW531" s="150"/>
      <c r="CX531" s="150"/>
      <c r="CY531" s="150"/>
    </row>
    <row r="532" ht="12.75" customHeight="1">
      <c r="A532" s="151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L532" s="150"/>
      <c r="BM532" s="150"/>
      <c r="BN532" s="150"/>
      <c r="BO532" s="150"/>
      <c r="BP532" s="150"/>
      <c r="BQ532" s="150"/>
      <c r="BR532" s="150"/>
      <c r="BS532" s="150"/>
      <c r="BT532" s="150"/>
      <c r="BU532" s="150"/>
      <c r="BV532" s="150"/>
      <c r="BW532" s="150"/>
      <c r="BX532" s="150"/>
      <c r="BY532" s="150"/>
      <c r="BZ532" s="150"/>
      <c r="CA532" s="150"/>
      <c r="CB532" s="150"/>
      <c r="CC532" s="150"/>
      <c r="CD532" s="150"/>
      <c r="CE532" s="150"/>
      <c r="CF532" s="150"/>
      <c r="CG532" s="150"/>
      <c r="CH532" s="150"/>
      <c r="CI532" s="150"/>
      <c r="CJ532" s="150"/>
      <c r="CK532" s="150"/>
      <c r="CL532" s="150"/>
      <c r="CM532" s="150"/>
      <c r="CN532" s="150"/>
      <c r="CO532" s="150"/>
      <c r="CP532" s="150"/>
      <c r="CQ532" s="150"/>
      <c r="CR532" s="150"/>
      <c r="CS532" s="150"/>
      <c r="CT532" s="150"/>
      <c r="CU532" s="150"/>
      <c r="CV532" s="150"/>
      <c r="CW532" s="150"/>
      <c r="CX532" s="150"/>
      <c r="CY532" s="150"/>
    </row>
    <row r="533" ht="12.75" customHeight="1">
      <c r="A533" s="151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L533" s="150"/>
      <c r="BM533" s="150"/>
      <c r="BN533" s="150"/>
      <c r="BO533" s="150"/>
      <c r="BP533" s="150"/>
      <c r="BQ533" s="150"/>
      <c r="BR533" s="150"/>
      <c r="BS533" s="150"/>
      <c r="BT533" s="150"/>
      <c r="BU533" s="150"/>
      <c r="BV533" s="150"/>
      <c r="BW533" s="150"/>
      <c r="BX533" s="150"/>
      <c r="BY533" s="150"/>
      <c r="BZ533" s="150"/>
      <c r="CA533" s="150"/>
      <c r="CB533" s="150"/>
      <c r="CC533" s="150"/>
      <c r="CD533" s="150"/>
      <c r="CE533" s="150"/>
      <c r="CF533" s="150"/>
      <c r="CG533" s="150"/>
      <c r="CH533" s="150"/>
      <c r="CI533" s="150"/>
      <c r="CJ533" s="150"/>
      <c r="CK533" s="150"/>
      <c r="CL533" s="150"/>
      <c r="CM533" s="150"/>
      <c r="CN533" s="150"/>
      <c r="CO533" s="150"/>
      <c r="CP533" s="150"/>
      <c r="CQ533" s="150"/>
      <c r="CR533" s="150"/>
      <c r="CS533" s="150"/>
      <c r="CT533" s="150"/>
      <c r="CU533" s="150"/>
      <c r="CV533" s="150"/>
      <c r="CW533" s="150"/>
      <c r="CX533" s="150"/>
      <c r="CY533" s="150"/>
    </row>
    <row r="534" ht="12.75" customHeight="1">
      <c r="A534" s="151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L534" s="150"/>
      <c r="BM534" s="150"/>
      <c r="BN534" s="150"/>
      <c r="BO534" s="150"/>
      <c r="BP534" s="150"/>
      <c r="BQ534" s="150"/>
      <c r="BR534" s="150"/>
      <c r="BS534" s="150"/>
      <c r="BT534" s="150"/>
      <c r="BU534" s="150"/>
      <c r="BV534" s="150"/>
      <c r="BW534" s="150"/>
      <c r="BX534" s="150"/>
      <c r="BY534" s="150"/>
      <c r="BZ534" s="150"/>
      <c r="CA534" s="150"/>
      <c r="CB534" s="150"/>
      <c r="CC534" s="150"/>
      <c r="CD534" s="150"/>
      <c r="CE534" s="150"/>
      <c r="CF534" s="150"/>
      <c r="CG534" s="150"/>
      <c r="CH534" s="150"/>
      <c r="CI534" s="150"/>
      <c r="CJ534" s="150"/>
      <c r="CK534" s="150"/>
      <c r="CL534" s="150"/>
      <c r="CM534" s="150"/>
      <c r="CN534" s="150"/>
      <c r="CO534" s="150"/>
      <c r="CP534" s="150"/>
      <c r="CQ534" s="150"/>
      <c r="CR534" s="150"/>
      <c r="CS534" s="150"/>
      <c r="CT534" s="150"/>
      <c r="CU534" s="150"/>
      <c r="CV534" s="150"/>
      <c r="CW534" s="150"/>
      <c r="CX534" s="150"/>
      <c r="CY534" s="150"/>
    </row>
    <row r="535" ht="12.75" customHeight="1">
      <c r="A535" s="151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L535" s="150"/>
      <c r="BM535" s="150"/>
      <c r="BN535" s="150"/>
      <c r="BO535" s="150"/>
      <c r="BP535" s="150"/>
      <c r="BQ535" s="150"/>
      <c r="BR535" s="150"/>
      <c r="BS535" s="150"/>
      <c r="BT535" s="150"/>
      <c r="BU535" s="150"/>
      <c r="BV535" s="150"/>
      <c r="BW535" s="150"/>
      <c r="BX535" s="150"/>
      <c r="BY535" s="150"/>
      <c r="BZ535" s="150"/>
      <c r="CA535" s="150"/>
      <c r="CB535" s="150"/>
      <c r="CC535" s="150"/>
      <c r="CD535" s="150"/>
      <c r="CE535" s="150"/>
      <c r="CF535" s="150"/>
      <c r="CG535" s="150"/>
      <c r="CH535" s="150"/>
      <c r="CI535" s="150"/>
      <c r="CJ535" s="150"/>
      <c r="CK535" s="150"/>
      <c r="CL535" s="150"/>
      <c r="CM535" s="150"/>
      <c r="CN535" s="150"/>
      <c r="CO535" s="150"/>
      <c r="CP535" s="150"/>
      <c r="CQ535" s="150"/>
      <c r="CR535" s="150"/>
      <c r="CS535" s="150"/>
      <c r="CT535" s="150"/>
      <c r="CU535" s="150"/>
      <c r="CV535" s="150"/>
      <c r="CW535" s="150"/>
      <c r="CX535" s="150"/>
      <c r="CY535" s="150"/>
    </row>
    <row r="536" ht="12.75" customHeight="1">
      <c r="A536" s="151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  <c r="BL536" s="150"/>
      <c r="BM536" s="150"/>
      <c r="BN536" s="150"/>
      <c r="BO536" s="150"/>
      <c r="BP536" s="150"/>
      <c r="BQ536" s="150"/>
      <c r="BR536" s="150"/>
      <c r="BS536" s="150"/>
      <c r="BT536" s="150"/>
      <c r="BU536" s="150"/>
      <c r="BV536" s="150"/>
      <c r="BW536" s="150"/>
      <c r="BX536" s="150"/>
      <c r="BY536" s="150"/>
      <c r="BZ536" s="150"/>
      <c r="CA536" s="150"/>
      <c r="CB536" s="150"/>
      <c r="CC536" s="150"/>
      <c r="CD536" s="150"/>
      <c r="CE536" s="150"/>
      <c r="CF536" s="150"/>
      <c r="CG536" s="150"/>
      <c r="CH536" s="150"/>
      <c r="CI536" s="150"/>
      <c r="CJ536" s="150"/>
      <c r="CK536" s="150"/>
      <c r="CL536" s="150"/>
      <c r="CM536" s="150"/>
      <c r="CN536" s="150"/>
      <c r="CO536" s="150"/>
      <c r="CP536" s="150"/>
      <c r="CQ536" s="150"/>
      <c r="CR536" s="150"/>
      <c r="CS536" s="150"/>
      <c r="CT536" s="150"/>
      <c r="CU536" s="150"/>
      <c r="CV536" s="150"/>
      <c r="CW536" s="150"/>
      <c r="CX536" s="150"/>
      <c r="CY536" s="150"/>
    </row>
    <row r="537" ht="12.75" customHeight="1">
      <c r="A537" s="151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  <c r="BL537" s="150"/>
      <c r="BM537" s="150"/>
      <c r="BN537" s="150"/>
      <c r="BO537" s="150"/>
      <c r="BP537" s="150"/>
      <c r="BQ537" s="150"/>
      <c r="BR537" s="150"/>
      <c r="BS537" s="150"/>
      <c r="BT537" s="150"/>
      <c r="BU537" s="150"/>
      <c r="BV537" s="150"/>
      <c r="BW537" s="150"/>
      <c r="BX537" s="150"/>
      <c r="BY537" s="150"/>
      <c r="BZ537" s="150"/>
      <c r="CA537" s="150"/>
      <c r="CB537" s="150"/>
      <c r="CC537" s="150"/>
      <c r="CD537" s="150"/>
      <c r="CE537" s="150"/>
      <c r="CF537" s="150"/>
      <c r="CG537" s="150"/>
      <c r="CH537" s="150"/>
      <c r="CI537" s="150"/>
      <c r="CJ537" s="150"/>
      <c r="CK537" s="150"/>
      <c r="CL537" s="150"/>
      <c r="CM537" s="150"/>
      <c r="CN537" s="150"/>
      <c r="CO537" s="150"/>
      <c r="CP537" s="150"/>
      <c r="CQ537" s="150"/>
      <c r="CR537" s="150"/>
      <c r="CS537" s="150"/>
      <c r="CT537" s="150"/>
      <c r="CU537" s="150"/>
      <c r="CV537" s="150"/>
      <c r="CW537" s="150"/>
      <c r="CX537" s="150"/>
      <c r="CY537" s="150"/>
    </row>
    <row r="538" ht="12.75" customHeight="1">
      <c r="A538" s="151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  <c r="BL538" s="150"/>
      <c r="BM538" s="150"/>
      <c r="BN538" s="150"/>
      <c r="BO538" s="150"/>
      <c r="BP538" s="150"/>
      <c r="BQ538" s="150"/>
      <c r="BR538" s="150"/>
      <c r="BS538" s="150"/>
      <c r="BT538" s="150"/>
      <c r="BU538" s="150"/>
      <c r="BV538" s="150"/>
      <c r="BW538" s="150"/>
      <c r="BX538" s="150"/>
      <c r="BY538" s="150"/>
      <c r="BZ538" s="150"/>
      <c r="CA538" s="150"/>
      <c r="CB538" s="150"/>
      <c r="CC538" s="150"/>
      <c r="CD538" s="150"/>
      <c r="CE538" s="150"/>
      <c r="CF538" s="150"/>
      <c r="CG538" s="150"/>
      <c r="CH538" s="150"/>
      <c r="CI538" s="150"/>
      <c r="CJ538" s="150"/>
      <c r="CK538" s="150"/>
      <c r="CL538" s="150"/>
      <c r="CM538" s="150"/>
      <c r="CN538" s="150"/>
      <c r="CO538" s="150"/>
      <c r="CP538" s="150"/>
      <c r="CQ538" s="150"/>
      <c r="CR538" s="150"/>
      <c r="CS538" s="150"/>
      <c r="CT538" s="150"/>
      <c r="CU538" s="150"/>
      <c r="CV538" s="150"/>
      <c r="CW538" s="150"/>
      <c r="CX538" s="150"/>
      <c r="CY538" s="150"/>
    </row>
    <row r="539" ht="12.75" customHeight="1">
      <c r="A539" s="151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  <c r="BL539" s="150"/>
      <c r="BM539" s="150"/>
      <c r="BN539" s="150"/>
      <c r="BO539" s="150"/>
      <c r="BP539" s="150"/>
      <c r="BQ539" s="150"/>
      <c r="BR539" s="150"/>
      <c r="BS539" s="150"/>
      <c r="BT539" s="150"/>
      <c r="BU539" s="150"/>
      <c r="BV539" s="150"/>
      <c r="BW539" s="150"/>
      <c r="BX539" s="150"/>
      <c r="BY539" s="150"/>
      <c r="BZ539" s="150"/>
      <c r="CA539" s="150"/>
      <c r="CB539" s="150"/>
      <c r="CC539" s="150"/>
      <c r="CD539" s="150"/>
      <c r="CE539" s="150"/>
      <c r="CF539" s="150"/>
      <c r="CG539" s="150"/>
      <c r="CH539" s="150"/>
      <c r="CI539" s="150"/>
      <c r="CJ539" s="150"/>
      <c r="CK539" s="150"/>
      <c r="CL539" s="150"/>
      <c r="CM539" s="150"/>
      <c r="CN539" s="150"/>
      <c r="CO539" s="150"/>
      <c r="CP539" s="150"/>
      <c r="CQ539" s="150"/>
      <c r="CR539" s="150"/>
      <c r="CS539" s="150"/>
      <c r="CT539" s="150"/>
      <c r="CU539" s="150"/>
      <c r="CV539" s="150"/>
      <c r="CW539" s="150"/>
      <c r="CX539" s="150"/>
      <c r="CY539" s="150"/>
    </row>
    <row r="540" ht="12.75" customHeight="1">
      <c r="A540" s="151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  <c r="BL540" s="150"/>
      <c r="BM540" s="150"/>
      <c r="BN540" s="150"/>
      <c r="BO540" s="150"/>
      <c r="BP540" s="150"/>
      <c r="BQ540" s="150"/>
      <c r="BR540" s="150"/>
      <c r="BS540" s="150"/>
      <c r="BT540" s="150"/>
      <c r="BU540" s="150"/>
      <c r="BV540" s="150"/>
      <c r="BW540" s="150"/>
      <c r="BX540" s="150"/>
      <c r="BY540" s="150"/>
      <c r="BZ540" s="150"/>
      <c r="CA540" s="150"/>
      <c r="CB540" s="150"/>
      <c r="CC540" s="150"/>
      <c r="CD540" s="150"/>
      <c r="CE540" s="150"/>
      <c r="CF540" s="150"/>
      <c r="CG540" s="150"/>
      <c r="CH540" s="150"/>
      <c r="CI540" s="150"/>
      <c r="CJ540" s="150"/>
      <c r="CK540" s="150"/>
      <c r="CL540" s="150"/>
      <c r="CM540" s="150"/>
      <c r="CN540" s="150"/>
      <c r="CO540" s="150"/>
      <c r="CP540" s="150"/>
      <c r="CQ540" s="150"/>
      <c r="CR540" s="150"/>
      <c r="CS540" s="150"/>
      <c r="CT540" s="150"/>
      <c r="CU540" s="150"/>
      <c r="CV540" s="150"/>
      <c r="CW540" s="150"/>
      <c r="CX540" s="150"/>
      <c r="CY540" s="150"/>
    </row>
    <row r="541" ht="12.75" customHeight="1">
      <c r="A541" s="151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  <c r="BL541" s="150"/>
      <c r="BM541" s="150"/>
      <c r="BN541" s="150"/>
      <c r="BO541" s="150"/>
      <c r="BP541" s="150"/>
      <c r="BQ541" s="150"/>
      <c r="BR541" s="150"/>
      <c r="BS541" s="150"/>
      <c r="BT541" s="150"/>
      <c r="BU541" s="150"/>
      <c r="BV541" s="150"/>
      <c r="BW541" s="150"/>
      <c r="BX541" s="150"/>
      <c r="BY541" s="150"/>
      <c r="BZ541" s="150"/>
      <c r="CA541" s="150"/>
      <c r="CB541" s="150"/>
      <c r="CC541" s="150"/>
      <c r="CD541" s="150"/>
      <c r="CE541" s="150"/>
      <c r="CF541" s="150"/>
      <c r="CG541" s="150"/>
      <c r="CH541" s="150"/>
      <c r="CI541" s="150"/>
      <c r="CJ541" s="150"/>
      <c r="CK541" s="150"/>
      <c r="CL541" s="150"/>
      <c r="CM541" s="150"/>
      <c r="CN541" s="150"/>
      <c r="CO541" s="150"/>
      <c r="CP541" s="150"/>
      <c r="CQ541" s="150"/>
      <c r="CR541" s="150"/>
      <c r="CS541" s="150"/>
      <c r="CT541" s="150"/>
      <c r="CU541" s="150"/>
      <c r="CV541" s="150"/>
      <c r="CW541" s="150"/>
      <c r="CX541" s="150"/>
      <c r="CY541" s="150"/>
    </row>
    <row r="542" ht="12.75" customHeight="1">
      <c r="A542" s="151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  <c r="BL542" s="150"/>
      <c r="BM542" s="150"/>
      <c r="BN542" s="150"/>
      <c r="BO542" s="150"/>
      <c r="BP542" s="150"/>
      <c r="BQ542" s="150"/>
      <c r="BR542" s="150"/>
      <c r="BS542" s="150"/>
      <c r="BT542" s="150"/>
      <c r="BU542" s="150"/>
      <c r="BV542" s="150"/>
      <c r="BW542" s="150"/>
      <c r="BX542" s="150"/>
      <c r="BY542" s="150"/>
      <c r="BZ542" s="150"/>
      <c r="CA542" s="150"/>
      <c r="CB542" s="150"/>
      <c r="CC542" s="150"/>
      <c r="CD542" s="150"/>
      <c r="CE542" s="150"/>
      <c r="CF542" s="150"/>
      <c r="CG542" s="150"/>
      <c r="CH542" s="150"/>
      <c r="CI542" s="150"/>
      <c r="CJ542" s="150"/>
      <c r="CK542" s="150"/>
      <c r="CL542" s="150"/>
      <c r="CM542" s="150"/>
      <c r="CN542" s="150"/>
      <c r="CO542" s="150"/>
      <c r="CP542" s="150"/>
      <c r="CQ542" s="150"/>
      <c r="CR542" s="150"/>
      <c r="CS542" s="150"/>
      <c r="CT542" s="150"/>
      <c r="CU542" s="150"/>
      <c r="CV542" s="150"/>
      <c r="CW542" s="150"/>
      <c r="CX542" s="150"/>
      <c r="CY542" s="150"/>
    </row>
    <row r="543" ht="12.75" customHeight="1">
      <c r="A543" s="151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L543" s="150"/>
      <c r="BM543" s="150"/>
      <c r="BN543" s="150"/>
      <c r="BO543" s="150"/>
      <c r="BP543" s="150"/>
      <c r="BQ543" s="150"/>
      <c r="BR543" s="150"/>
      <c r="BS543" s="150"/>
      <c r="BT543" s="150"/>
      <c r="BU543" s="150"/>
      <c r="BV543" s="150"/>
      <c r="BW543" s="150"/>
      <c r="BX543" s="150"/>
      <c r="BY543" s="150"/>
      <c r="BZ543" s="150"/>
      <c r="CA543" s="150"/>
      <c r="CB543" s="150"/>
      <c r="CC543" s="150"/>
      <c r="CD543" s="150"/>
      <c r="CE543" s="150"/>
      <c r="CF543" s="150"/>
      <c r="CG543" s="150"/>
      <c r="CH543" s="150"/>
      <c r="CI543" s="150"/>
      <c r="CJ543" s="150"/>
      <c r="CK543" s="150"/>
      <c r="CL543" s="150"/>
      <c r="CM543" s="150"/>
      <c r="CN543" s="150"/>
      <c r="CO543" s="150"/>
      <c r="CP543" s="150"/>
      <c r="CQ543" s="150"/>
      <c r="CR543" s="150"/>
      <c r="CS543" s="150"/>
      <c r="CT543" s="150"/>
      <c r="CU543" s="150"/>
      <c r="CV543" s="150"/>
      <c r="CW543" s="150"/>
      <c r="CX543" s="150"/>
      <c r="CY543" s="150"/>
    </row>
    <row r="544" ht="12.75" customHeight="1">
      <c r="A544" s="151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  <c r="BL544" s="150"/>
      <c r="BM544" s="150"/>
      <c r="BN544" s="150"/>
      <c r="BO544" s="150"/>
      <c r="BP544" s="150"/>
      <c r="BQ544" s="150"/>
      <c r="BR544" s="150"/>
      <c r="BS544" s="150"/>
      <c r="BT544" s="150"/>
      <c r="BU544" s="150"/>
      <c r="BV544" s="150"/>
      <c r="BW544" s="150"/>
      <c r="BX544" s="150"/>
      <c r="BY544" s="150"/>
      <c r="BZ544" s="150"/>
      <c r="CA544" s="150"/>
      <c r="CB544" s="150"/>
      <c r="CC544" s="150"/>
      <c r="CD544" s="150"/>
      <c r="CE544" s="150"/>
      <c r="CF544" s="150"/>
      <c r="CG544" s="150"/>
      <c r="CH544" s="150"/>
      <c r="CI544" s="150"/>
      <c r="CJ544" s="150"/>
      <c r="CK544" s="150"/>
      <c r="CL544" s="150"/>
      <c r="CM544" s="150"/>
      <c r="CN544" s="150"/>
      <c r="CO544" s="150"/>
      <c r="CP544" s="150"/>
      <c r="CQ544" s="150"/>
      <c r="CR544" s="150"/>
      <c r="CS544" s="150"/>
      <c r="CT544" s="150"/>
      <c r="CU544" s="150"/>
      <c r="CV544" s="150"/>
      <c r="CW544" s="150"/>
      <c r="CX544" s="150"/>
      <c r="CY544" s="150"/>
    </row>
    <row r="545" ht="12.75" customHeight="1">
      <c r="A545" s="151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  <c r="BL545" s="150"/>
      <c r="BM545" s="150"/>
      <c r="BN545" s="150"/>
      <c r="BO545" s="150"/>
      <c r="BP545" s="150"/>
      <c r="BQ545" s="150"/>
      <c r="BR545" s="150"/>
      <c r="BS545" s="150"/>
      <c r="BT545" s="150"/>
      <c r="BU545" s="150"/>
      <c r="BV545" s="150"/>
      <c r="BW545" s="150"/>
      <c r="BX545" s="150"/>
      <c r="BY545" s="150"/>
      <c r="BZ545" s="150"/>
      <c r="CA545" s="150"/>
      <c r="CB545" s="150"/>
      <c r="CC545" s="150"/>
      <c r="CD545" s="150"/>
      <c r="CE545" s="150"/>
      <c r="CF545" s="150"/>
      <c r="CG545" s="150"/>
      <c r="CH545" s="150"/>
      <c r="CI545" s="150"/>
      <c r="CJ545" s="150"/>
      <c r="CK545" s="150"/>
      <c r="CL545" s="150"/>
      <c r="CM545" s="150"/>
      <c r="CN545" s="150"/>
      <c r="CO545" s="150"/>
      <c r="CP545" s="150"/>
      <c r="CQ545" s="150"/>
      <c r="CR545" s="150"/>
      <c r="CS545" s="150"/>
      <c r="CT545" s="150"/>
      <c r="CU545" s="150"/>
      <c r="CV545" s="150"/>
      <c r="CW545" s="150"/>
      <c r="CX545" s="150"/>
      <c r="CY545" s="150"/>
    </row>
    <row r="546" ht="12.75" customHeight="1">
      <c r="A546" s="151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L546" s="150"/>
      <c r="BM546" s="150"/>
      <c r="BN546" s="150"/>
      <c r="BO546" s="150"/>
      <c r="BP546" s="150"/>
      <c r="BQ546" s="150"/>
      <c r="BR546" s="150"/>
      <c r="BS546" s="150"/>
      <c r="BT546" s="150"/>
      <c r="BU546" s="150"/>
      <c r="BV546" s="150"/>
      <c r="BW546" s="150"/>
      <c r="BX546" s="150"/>
      <c r="BY546" s="150"/>
      <c r="BZ546" s="150"/>
      <c r="CA546" s="150"/>
      <c r="CB546" s="150"/>
      <c r="CC546" s="150"/>
      <c r="CD546" s="150"/>
      <c r="CE546" s="150"/>
      <c r="CF546" s="150"/>
      <c r="CG546" s="150"/>
      <c r="CH546" s="150"/>
      <c r="CI546" s="150"/>
      <c r="CJ546" s="150"/>
      <c r="CK546" s="150"/>
      <c r="CL546" s="150"/>
      <c r="CM546" s="150"/>
      <c r="CN546" s="150"/>
      <c r="CO546" s="150"/>
      <c r="CP546" s="150"/>
      <c r="CQ546" s="150"/>
      <c r="CR546" s="150"/>
      <c r="CS546" s="150"/>
      <c r="CT546" s="150"/>
      <c r="CU546" s="150"/>
      <c r="CV546" s="150"/>
      <c r="CW546" s="150"/>
      <c r="CX546" s="150"/>
      <c r="CY546" s="150"/>
    </row>
    <row r="547" ht="12.75" customHeight="1">
      <c r="A547" s="151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L547" s="150"/>
      <c r="BM547" s="150"/>
      <c r="BN547" s="150"/>
      <c r="BO547" s="150"/>
      <c r="BP547" s="150"/>
      <c r="BQ547" s="150"/>
      <c r="BR547" s="150"/>
      <c r="BS547" s="150"/>
      <c r="BT547" s="150"/>
      <c r="BU547" s="150"/>
      <c r="BV547" s="150"/>
      <c r="BW547" s="150"/>
      <c r="BX547" s="150"/>
      <c r="BY547" s="150"/>
      <c r="BZ547" s="150"/>
      <c r="CA547" s="150"/>
      <c r="CB547" s="150"/>
      <c r="CC547" s="150"/>
      <c r="CD547" s="150"/>
      <c r="CE547" s="150"/>
      <c r="CF547" s="150"/>
      <c r="CG547" s="150"/>
      <c r="CH547" s="150"/>
      <c r="CI547" s="150"/>
      <c r="CJ547" s="150"/>
      <c r="CK547" s="150"/>
      <c r="CL547" s="150"/>
      <c r="CM547" s="150"/>
      <c r="CN547" s="150"/>
      <c r="CO547" s="150"/>
      <c r="CP547" s="150"/>
      <c r="CQ547" s="150"/>
      <c r="CR547" s="150"/>
      <c r="CS547" s="150"/>
      <c r="CT547" s="150"/>
      <c r="CU547" s="150"/>
      <c r="CV547" s="150"/>
      <c r="CW547" s="150"/>
      <c r="CX547" s="150"/>
      <c r="CY547" s="150"/>
    </row>
    <row r="548" ht="12.75" customHeight="1">
      <c r="A548" s="151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L548" s="150"/>
      <c r="BM548" s="150"/>
      <c r="BN548" s="150"/>
      <c r="BO548" s="150"/>
      <c r="BP548" s="150"/>
      <c r="BQ548" s="150"/>
      <c r="BR548" s="150"/>
      <c r="BS548" s="150"/>
      <c r="BT548" s="150"/>
      <c r="BU548" s="150"/>
      <c r="BV548" s="150"/>
      <c r="BW548" s="150"/>
      <c r="BX548" s="150"/>
      <c r="BY548" s="150"/>
      <c r="BZ548" s="150"/>
      <c r="CA548" s="150"/>
      <c r="CB548" s="150"/>
      <c r="CC548" s="150"/>
      <c r="CD548" s="150"/>
      <c r="CE548" s="150"/>
      <c r="CF548" s="150"/>
      <c r="CG548" s="150"/>
      <c r="CH548" s="150"/>
      <c r="CI548" s="150"/>
      <c r="CJ548" s="150"/>
      <c r="CK548" s="150"/>
      <c r="CL548" s="150"/>
      <c r="CM548" s="150"/>
      <c r="CN548" s="150"/>
      <c r="CO548" s="150"/>
      <c r="CP548" s="150"/>
      <c r="CQ548" s="150"/>
      <c r="CR548" s="150"/>
      <c r="CS548" s="150"/>
      <c r="CT548" s="150"/>
      <c r="CU548" s="150"/>
      <c r="CV548" s="150"/>
      <c r="CW548" s="150"/>
      <c r="CX548" s="150"/>
      <c r="CY548" s="150"/>
    </row>
    <row r="549" ht="12.75" customHeight="1">
      <c r="A549" s="151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  <c r="BL549" s="150"/>
      <c r="BM549" s="150"/>
      <c r="BN549" s="150"/>
      <c r="BO549" s="150"/>
      <c r="BP549" s="150"/>
      <c r="BQ549" s="150"/>
      <c r="BR549" s="150"/>
      <c r="BS549" s="150"/>
      <c r="BT549" s="150"/>
      <c r="BU549" s="150"/>
      <c r="BV549" s="150"/>
      <c r="BW549" s="150"/>
      <c r="BX549" s="150"/>
      <c r="BY549" s="150"/>
      <c r="BZ549" s="150"/>
      <c r="CA549" s="150"/>
      <c r="CB549" s="150"/>
      <c r="CC549" s="150"/>
      <c r="CD549" s="150"/>
      <c r="CE549" s="150"/>
      <c r="CF549" s="150"/>
      <c r="CG549" s="150"/>
      <c r="CH549" s="150"/>
      <c r="CI549" s="150"/>
      <c r="CJ549" s="150"/>
      <c r="CK549" s="150"/>
      <c r="CL549" s="150"/>
      <c r="CM549" s="150"/>
      <c r="CN549" s="150"/>
      <c r="CO549" s="150"/>
      <c r="CP549" s="150"/>
      <c r="CQ549" s="150"/>
      <c r="CR549" s="150"/>
      <c r="CS549" s="150"/>
      <c r="CT549" s="150"/>
      <c r="CU549" s="150"/>
      <c r="CV549" s="150"/>
      <c r="CW549" s="150"/>
      <c r="CX549" s="150"/>
      <c r="CY549" s="150"/>
    </row>
    <row r="550" ht="12.75" customHeight="1">
      <c r="A550" s="151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  <c r="BL550" s="150"/>
      <c r="BM550" s="150"/>
      <c r="BN550" s="150"/>
      <c r="BO550" s="150"/>
      <c r="BP550" s="150"/>
      <c r="BQ550" s="150"/>
      <c r="BR550" s="150"/>
      <c r="BS550" s="150"/>
      <c r="BT550" s="150"/>
      <c r="BU550" s="150"/>
      <c r="BV550" s="150"/>
      <c r="BW550" s="150"/>
      <c r="BX550" s="150"/>
      <c r="BY550" s="150"/>
      <c r="BZ550" s="150"/>
      <c r="CA550" s="150"/>
      <c r="CB550" s="150"/>
      <c r="CC550" s="150"/>
      <c r="CD550" s="150"/>
      <c r="CE550" s="150"/>
      <c r="CF550" s="150"/>
      <c r="CG550" s="150"/>
      <c r="CH550" s="150"/>
      <c r="CI550" s="150"/>
      <c r="CJ550" s="150"/>
      <c r="CK550" s="150"/>
      <c r="CL550" s="150"/>
      <c r="CM550" s="150"/>
      <c r="CN550" s="150"/>
      <c r="CO550" s="150"/>
      <c r="CP550" s="150"/>
      <c r="CQ550" s="150"/>
      <c r="CR550" s="150"/>
      <c r="CS550" s="150"/>
      <c r="CT550" s="150"/>
      <c r="CU550" s="150"/>
      <c r="CV550" s="150"/>
      <c r="CW550" s="150"/>
      <c r="CX550" s="150"/>
      <c r="CY550" s="150"/>
    </row>
    <row r="551" ht="12.75" customHeight="1">
      <c r="A551" s="151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  <c r="BL551" s="150"/>
      <c r="BM551" s="150"/>
      <c r="BN551" s="150"/>
      <c r="BO551" s="150"/>
      <c r="BP551" s="150"/>
      <c r="BQ551" s="150"/>
      <c r="BR551" s="150"/>
      <c r="BS551" s="150"/>
      <c r="BT551" s="150"/>
      <c r="BU551" s="150"/>
      <c r="BV551" s="150"/>
      <c r="BW551" s="150"/>
      <c r="BX551" s="150"/>
      <c r="BY551" s="150"/>
      <c r="BZ551" s="150"/>
      <c r="CA551" s="150"/>
      <c r="CB551" s="150"/>
      <c r="CC551" s="150"/>
      <c r="CD551" s="150"/>
      <c r="CE551" s="150"/>
      <c r="CF551" s="150"/>
      <c r="CG551" s="150"/>
      <c r="CH551" s="150"/>
      <c r="CI551" s="150"/>
      <c r="CJ551" s="150"/>
      <c r="CK551" s="150"/>
      <c r="CL551" s="150"/>
      <c r="CM551" s="150"/>
      <c r="CN551" s="150"/>
      <c r="CO551" s="150"/>
      <c r="CP551" s="150"/>
      <c r="CQ551" s="150"/>
      <c r="CR551" s="150"/>
      <c r="CS551" s="150"/>
      <c r="CT551" s="150"/>
      <c r="CU551" s="150"/>
      <c r="CV551" s="150"/>
      <c r="CW551" s="150"/>
      <c r="CX551" s="150"/>
      <c r="CY551" s="150"/>
    </row>
    <row r="552" ht="12.75" customHeight="1">
      <c r="A552" s="151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L552" s="150"/>
      <c r="BM552" s="150"/>
      <c r="BN552" s="150"/>
      <c r="BO552" s="150"/>
      <c r="BP552" s="150"/>
      <c r="BQ552" s="150"/>
      <c r="BR552" s="150"/>
      <c r="BS552" s="150"/>
      <c r="BT552" s="150"/>
      <c r="BU552" s="150"/>
      <c r="BV552" s="150"/>
      <c r="BW552" s="150"/>
      <c r="BX552" s="150"/>
      <c r="BY552" s="150"/>
      <c r="BZ552" s="150"/>
      <c r="CA552" s="150"/>
      <c r="CB552" s="150"/>
      <c r="CC552" s="150"/>
      <c r="CD552" s="150"/>
      <c r="CE552" s="150"/>
      <c r="CF552" s="150"/>
      <c r="CG552" s="150"/>
      <c r="CH552" s="150"/>
      <c r="CI552" s="150"/>
      <c r="CJ552" s="150"/>
      <c r="CK552" s="150"/>
      <c r="CL552" s="150"/>
      <c r="CM552" s="150"/>
      <c r="CN552" s="150"/>
      <c r="CO552" s="150"/>
      <c r="CP552" s="150"/>
      <c r="CQ552" s="150"/>
      <c r="CR552" s="150"/>
      <c r="CS552" s="150"/>
      <c r="CT552" s="150"/>
      <c r="CU552" s="150"/>
      <c r="CV552" s="150"/>
      <c r="CW552" s="150"/>
      <c r="CX552" s="150"/>
      <c r="CY552" s="150"/>
    </row>
    <row r="553" ht="12.75" customHeight="1">
      <c r="A553" s="151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L553" s="150"/>
      <c r="BM553" s="150"/>
      <c r="BN553" s="150"/>
      <c r="BO553" s="150"/>
      <c r="BP553" s="150"/>
      <c r="BQ553" s="150"/>
      <c r="BR553" s="150"/>
      <c r="BS553" s="150"/>
      <c r="BT553" s="150"/>
      <c r="BU553" s="150"/>
      <c r="BV553" s="150"/>
      <c r="BW553" s="150"/>
      <c r="BX553" s="150"/>
      <c r="BY553" s="150"/>
      <c r="BZ553" s="150"/>
      <c r="CA553" s="150"/>
      <c r="CB553" s="150"/>
      <c r="CC553" s="150"/>
      <c r="CD553" s="150"/>
      <c r="CE553" s="150"/>
      <c r="CF553" s="150"/>
      <c r="CG553" s="150"/>
      <c r="CH553" s="150"/>
      <c r="CI553" s="150"/>
      <c r="CJ553" s="150"/>
      <c r="CK553" s="150"/>
      <c r="CL553" s="150"/>
      <c r="CM553" s="150"/>
      <c r="CN553" s="150"/>
      <c r="CO553" s="150"/>
      <c r="CP553" s="150"/>
      <c r="CQ553" s="150"/>
      <c r="CR553" s="150"/>
      <c r="CS553" s="150"/>
      <c r="CT553" s="150"/>
      <c r="CU553" s="150"/>
      <c r="CV553" s="150"/>
      <c r="CW553" s="150"/>
      <c r="CX553" s="150"/>
      <c r="CY553" s="150"/>
    </row>
    <row r="554" ht="12.75" customHeight="1">
      <c r="A554" s="151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  <c r="BL554" s="150"/>
      <c r="BM554" s="150"/>
      <c r="BN554" s="150"/>
      <c r="BO554" s="150"/>
      <c r="BP554" s="150"/>
      <c r="BQ554" s="150"/>
      <c r="BR554" s="150"/>
      <c r="BS554" s="150"/>
      <c r="BT554" s="150"/>
      <c r="BU554" s="150"/>
      <c r="BV554" s="150"/>
      <c r="BW554" s="150"/>
      <c r="BX554" s="150"/>
      <c r="BY554" s="150"/>
      <c r="BZ554" s="150"/>
      <c r="CA554" s="150"/>
      <c r="CB554" s="150"/>
      <c r="CC554" s="150"/>
      <c r="CD554" s="150"/>
      <c r="CE554" s="150"/>
      <c r="CF554" s="150"/>
      <c r="CG554" s="150"/>
      <c r="CH554" s="150"/>
      <c r="CI554" s="150"/>
      <c r="CJ554" s="150"/>
      <c r="CK554" s="150"/>
      <c r="CL554" s="150"/>
      <c r="CM554" s="150"/>
      <c r="CN554" s="150"/>
      <c r="CO554" s="150"/>
      <c r="CP554" s="150"/>
      <c r="CQ554" s="150"/>
      <c r="CR554" s="150"/>
      <c r="CS554" s="150"/>
      <c r="CT554" s="150"/>
      <c r="CU554" s="150"/>
      <c r="CV554" s="150"/>
      <c r="CW554" s="150"/>
      <c r="CX554" s="150"/>
      <c r="CY554" s="150"/>
    </row>
    <row r="555" ht="12.75" customHeight="1">
      <c r="A555" s="151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  <c r="BL555" s="150"/>
      <c r="BM555" s="150"/>
      <c r="BN555" s="150"/>
      <c r="BO555" s="150"/>
      <c r="BP555" s="150"/>
      <c r="BQ555" s="150"/>
      <c r="BR555" s="150"/>
      <c r="BS555" s="150"/>
      <c r="BT555" s="150"/>
      <c r="BU555" s="150"/>
      <c r="BV555" s="150"/>
      <c r="BW555" s="150"/>
      <c r="BX555" s="150"/>
      <c r="BY555" s="150"/>
      <c r="BZ555" s="150"/>
      <c r="CA555" s="150"/>
      <c r="CB555" s="150"/>
      <c r="CC555" s="150"/>
      <c r="CD555" s="150"/>
      <c r="CE555" s="150"/>
      <c r="CF555" s="150"/>
      <c r="CG555" s="150"/>
      <c r="CH555" s="150"/>
      <c r="CI555" s="150"/>
      <c r="CJ555" s="150"/>
      <c r="CK555" s="150"/>
      <c r="CL555" s="150"/>
      <c r="CM555" s="150"/>
      <c r="CN555" s="150"/>
      <c r="CO555" s="150"/>
      <c r="CP555" s="150"/>
      <c r="CQ555" s="150"/>
      <c r="CR555" s="150"/>
      <c r="CS555" s="150"/>
      <c r="CT555" s="150"/>
      <c r="CU555" s="150"/>
      <c r="CV555" s="150"/>
      <c r="CW555" s="150"/>
      <c r="CX555" s="150"/>
      <c r="CY555" s="150"/>
    </row>
    <row r="556" ht="12.75" customHeight="1">
      <c r="A556" s="151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  <c r="BL556" s="150"/>
      <c r="BM556" s="150"/>
      <c r="BN556" s="150"/>
      <c r="BO556" s="150"/>
      <c r="BP556" s="150"/>
      <c r="BQ556" s="150"/>
      <c r="BR556" s="150"/>
      <c r="BS556" s="150"/>
      <c r="BT556" s="150"/>
      <c r="BU556" s="150"/>
      <c r="BV556" s="150"/>
      <c r="BW556" s="150"/>
      <c r="BX556" s="150"/>
      <c r="BY556" s="150"/>
      <c r="BZ556" s="150"/>
      <c r="CA556" s="150"/>
      <c r="CB556" s="150"/>
      <c r="CC556" s="150"/>
      <c r="CD556" s="150"/>
      <c r="CE556" s="150"/>
      <c r="CF556" s="150"/>
      <c r="CG556" s="150"/>
      <c r="CH556" s="150"/>
      <c r="CI556" s="150"/>
      <c r="CJ556" s="150"/>
      <c r="CK556" s="150"/>
      <c r="CL556" s="150"/>
      <c r="CM556" s="150"/>
      <c r="CN556" s="150"/>
      <c r="CO556" s="150"/>
      <c r="CP556" s="150"/>
      <c r="CQ556" s="150"/>
      <c r="CR556" s="150"/>
      <c r="CS556" s="150"/>
      <c r="CT556" s="150"/>
      <c r="CU556" s="150"/>
      <c r="CV556" s="150"/>
      <c r="CW556" s="150"/>
      <c r="CX556" s="150"/>
      <c r="CY556" s="150"/>
    </row>
    <row r="557" ht="12.75" customHeight="1">
      <c r="A557" s="151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  <c r="BL557" s="150"/>
      <c r="BM557" s="150"/>
      <c r="BN557" s="150"/>
      <c r="BO557" s="150"/>
      <c r="BP557" s="150"/>
      <c r="BQ557" s="150"/>
      <c r="BR557" s="150"/>
      <c r="BS557" s="150"/>
      <c r="BT557" s="150"/>
      <c r="BU557" s="150"/>
      <c r="BV557" s="150"/>
      <c r="BW557" s="150"/>
      <c r="BX557" s="150"/>
      <c r="BY557" s="150"/>
      <c r="BZ557" s="150"/>
      <c r="CA557" s="150"/>
      <c r="CB557" s="150"/>
      <c r="CC557" s="150"/>
      <c r="CD557" s="150"/>
      <c r="CE557" s="150"/>
      <c r="CF557" s="150"/>
      <c r="CG557" s="150"/>
      <c r="CH557" s="150"/>
      <c r="CI557" s="150"/>
      <c r="CJ557" s="150"/>
      <c r="CK557" s="150"/>
      <c r="CL557" s="150"/>
      <c r="CM557" s="150"/>
      <c r="CN557" s="150"/>
      <c r="CO557" s="150"/>
      <c r="CP557" s="150"/>
      <c r="CQ557" s="150"/>
      <c r="CR557" s="150"/>
      <c r="CS557" s="150"/>
      <c r="CT557" s="150"/>
      <c r="CU557" s="150"/>
      <c r="CV557" s="150"/>
      <c r="CW557" s="150"/>
      <c r="CX557" s="150"/>
      <c r="CY557" s="150"/>
    </row>
    <row r="558" ht="12.75" customHeight="1">
      <c r="A558" s="151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  <c r="BL558" s="150"/>
      <c r="BM558" s="150"/>
      <c r="BN558" s="150"/>
      <c r="BO558" s="150"/>
      <c r="BP558" s="150"/>
      <c r="BQ558" s="150"/>
      <c r="BR558" s="150"/>
      <c r="BS558" s="150"/>
      <c r="BT558" s="150"/>
      <c r="BU558" s="150"/>
      <c r="BV558" s="150"/>
      <c r="BW558" s="150"/>
      <c r="BX558" s="150"/>
      <c r="BY558" s="150"/>
      <c r="BZ558" s="150"/>
      <c r="CA558" s="150"/>
      <c r="CB558" s="150"/>
      <c r="CC558" s="150"/>
      <c r="CD558" s="150"/>
      <c r="CE558" s="150"/>
      <c r="CF558" s="150"/>
      <c r="CG558" s="150"/>
      <c r="CH558" s="150"/>
      <c r="CI558" s="150"/>
      <c r="CJ558" s="150"/>
      <c r="CK558" s="150"/>
      <c r="CL558" s="150"/>
      <c r="CM558" s="150"/>
      <c r="CN558" s="150"/>
      <c r="CO558" s="150"/>
      <c r="CP558" s="150"/>
      <c r="CQ558" s="150"/>
      <c r="CR558" s="150"/>
      <c r="CS558" s="150"/>
      <c r="CT558" s="150"/>
      <c r="CU558" s="150"/>
      <c r="CV558" s="150"/>
      <c r="CW558" s="150"/>
      <c r="CX558" s="150"/>
      <c r="CY558" s="150"/>
    </row>
    <row r="559" ht="12.75" customHeight="1">
      <c r="A559" s="151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L559" s="150"/>
      <c r="BM559" s="150"/>
      <c r="BN559" s="150"/>
      <c r="BO559" s="150"/>
      <c r="BP559" s="150"/>
      <c r="BQ559" s="150"/>
      <c r="BR559" s="150"/>
      <c r="BS559" s="150"/>
      <c r="BT559" s="150"/>
      <c r="BU559" s="150"/>
      <c r="BV559" s="150"/>
      <c r="BW559" s="150"/>
      <c r="BX559" s="150"/>
      <c r="BY559" s="150"/>
      <c r="BZ559" s="150"/>
      <c r="CA559" s="150"/>
      <c r="CB559" s="150"/>
      <c r="CC559" s="150"/>
      <c r="CD559" s="150"/>
      <c r="CE559" s="150"/>
      <c r="CF559" s="150"/>
      <c r="CG559" s="150"/>
      <c r="CH559" s="150"/>
      <c r="CI559" s="150"/>
      <c r="CJ559" s="150"/>
      <c r="CK559" s="150"/>
      <c r="CL559" s="150"/>
      <c r="CM559" s="150"/>
      <c r="CN559" s="150"/>
      <c r="CO559" s="150"/>
      <c r="CP559" s="150"/>
      <c r="CQ559" s="150"/>
      <c r="CR559" s="150"/>
      <c r="CS559" s="150"/>
      <c r="CT559" s="150"/>
      <c r="CU559" s="150"/>
      <c r="CV559" s="150"/>
      <c r="CW559" s="150"/>
      <c r="CX559" s="150"/>
      <c r="CY559" s="150"/>
    </row>
    <row r="560" ht="12.75" customHeight="1">
      <c r="A560" s="151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  <c r="BL560" s="150"/>
      <c r="BM560" s="150"/>
      <c r="BN560" s="150"/>
      <c r="BO560" s="150"/>
      <c r="BP560" s="150"/>
      <c r="BQ560" s="150"/>
      <c r="BR560" s="150"/>
      <c r="BS560" s="150"/>
      <c r="BT560" s="150"/>
      <c r="BU560" s="150"/>
      <c r="BV560" s="150"/>
      <c r="BW560" s="150"/>
      <c r="BX560" s="150"/>
      <c r="BY560" s="150"/>
      <c r="BZ560" s="150"/>
      <c r="CA560" s="150"/>
      <c r="CB560" s="150"/>
      <c r="CC560" s="150"/>
      <c r="CD560" s="150"/>
      <c r="CE560" s="150"/>
      <c r="CF560" s="150"/>
      <c r="CG560" s="150"/>
      <c r="CH560" s="150"/>
      <c r="CI560" s="150"/>
      <c r="CJ560" s="150"/>
      <c r="CK560" s="150"/>
      <c r="CL560" s="150"/>
      <c r="CM560" s="150"/>
      <c r="CN560" s="150"/>
      <c r="CO560" s="150"/>
      <c r="CP560" s="150"/>
      <c r="CQ560" s="150"/>
      <c r="CR560" s="150"/>
      <c r="CS560" s="150"/>
      <c r="CT560" s="150"/>
      <c r="CU560" s="150"/>
      <c r="CV560" s="150"/>
      <c r="CW560" s="150"/>
      <c r="CX560" s="150"/>
      <c r="CY560" s="150"/>
    </row>
    <row r="561" ht="12.75" customHeight="1">
      <c r="A561" s="151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L561" s="150"/>
      <c r="BM561" s="150"/>
      <c r="BN561" s="150"/>
      <c r="BO561" s="150"/>
      <c r="BP561" s="150"/>
      <c r="BQ561" s="150"/>
      <c r="BR561" s="150"/>
      <c r="BS561" s="150"/>
      <c r="BT561" s="150"/>
      <c r="BU561" s="150"/>
      <c r="BV561" s="150"/>
      <c r="BW561" s="150"/>
      <c r="BX561" s="150"/>
      <c r="BY561" s="150"/>
      <c r="BZ561" s="150"/>
      <c r="CA561" s="150"/>
      <c r="CB561" s="150"/>
      <c r="CC561" s="150"/>
      <c r="CD561" s="150"/>
      <c r="CE561" s="150"/>
      <c r="CF561" s="150"/>
      <c r="CG561" s="150"/>
      <c r="CH561" s="150"/>
      <c r="CI561" s="150"/>
      <c r="CJ561" s="150"/>
      <c r="CK561" s="150"/>
      <c r="CL561" s="150"/>
      <c r="CM561" s="150"/>
      <c r="CN561" s="150"/>
      <c r="CO561" s="150"/>
      <c r="CP561" s="150"/>
      <c r="CQ561" s="150"/>
      <c r="CR561" s="150"/>
      <c r="CS561" s="150"/>
      <c r="CT561" s="150"/>
      <c r="CU561" s="150"/>
      <c r="CV561" s="150"/>
      <c r="CW561" s="150"/>
      <c r="CX561" s="150"/>
      <c r="CY561" s="150"/>
    </row>
    <row r="562" ht="12.75" customHeight="1">
      <c r="A562" s="151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L562" s="150"/>
      <c r="BM562" s="150"/>
      <c r="BN562" s="150"/>
      <c r="BO562" s="150"/>
      <c r="BP562" s="150"/>
      <c r="BQ562" s="150"/>
      <c r="BR562" s="150"/>
      <c r="BS562" s="150"/>
      <c r="BT562" s="150"/>
      <c r="BU562" s="150"/>
      <c r="BV562" s="150"/>
      <c r="BW562" s="150"/>
      <c r="BX562" s="150"/>
      <c r="BY562" s="150"/>
      <c r="BZ562" s="150"/>
      <c r="CA562" s="150"/>
      <c r="CB562" s="150"/>
      <c r="CC562" s="150"/>
      <c r="CD562" s="150"/>
      <c r="CE562" s="150"/>
      <c r="CF562" s="150"/>
      <c r="CG562" s="150"/>
      <c r="CH562" s="150"/>
      <c r="CI562" s="150"/>
      <c r="CJ562" s="150"/>
      <c r="CK562" s="150"/>
      <c r="CL562" s="150"/>
      <c r="CM562" s="150"/>
      <c r="CN562" s="150"/>
      <c r="CO562" s="150"/>
      <c r="CP562" s="150"/>
      <c r="CQ562" s="150"/>
      <c r="CR562" s="150"/>
      <c r="CS562" s="150"/>
      <c r="CT562" s="150"/>
      <c r="CU562" s="150"/>
      <c r="CV562" s="150"/>
      <c r="CW562" s="150"/>
      <c r="CX562" s="150"/>
      <c r="CY562" s="150"/>
    </row>
    <row r="563" ht="12.75" customHeight="1">
      <c r="A563" s="151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L563" s="150"/>
      <c r="BM563" s="150"/>
      <c r="BN563" s="150"/>
      <c r="BO563" s="150"/>
      <c r="BP563" s="150"/>
      <c r="BQ563" s="150"/>
      <c r="BR563" s="150"/>
      <c r="BS563" s="150"/>
      <c r="BT563" s="150"/>
      <c r="BU563" s="150"/>
      <c r="BV563" s="150"/>
      <c r="BW563" s="150"/>
      <c r="BX563" s="150"/>
      <c r="BY563" s="150"/>
      <c r="BZ563" s="150"/>
      <c r="CA563" s="150"/>
      <c r="CB563" s="150"/>
      <c r="CC563" s="150"/>
      <c r="CD563" s="150"/>
      <c r="CE563" s="150"/>
      <c r="CF563" s="150"/>
      <c r="CG563" s="150"/>
      <c r="CH563" s="150"/>
      <c r="CI563" s="150"/>
      <c r="CJ563" s="150"/>
      <c r="CK563" s="150"/>
      <c r="CL563" s="150"/>
      <c r="CM563" s="150"/>
      <c r="CN563" s="150"/>
      <c r="CO563" s="150"/>
      <c r="CP563" s="150"/>
      <c r="CQ563" s="150"/>
      <c r="CR563" s="150"/>
      <c r="CS563" s="150"/>
      <c r="CT563" s="150"/>
      <c r="CU563" s="150"/>
      <c r="CV563" s="150"/>
      <c r="CW563" s="150"/>
      <c r="CX563" s="150"/>
      <c r="CY563" s="150"/>
    </row>
    <row r="564" ht="12.75" customHeight="1">
      <c r="A564" s="151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L564" s="150"/>
      <c r="BM564" s="150"/>
      <c r="BN564" s="150"/>
      <c r="BO564" s="150"/>
      <c r="BP564" s="150"/>
      <c r="BQ564" s="150"/>
      <c r="BR564" s="150"/>
      <c r="BS564" s="150"/>
      <c r="BT564" s="150"/>
      <c r="BU564" s="150"/>
      <c r="BV564" s="150"/>
      <c r="BW564" s="150"/>
      <c r="BX564" s="150"/>
      <c r="BY564" s="150"/>
      <c r="BZ564" s="150"/>
      <c r="CA564" s="150"/>
      <c r="CB564" s="150"/>
      <c r="CC564" s="150"/>
      <c r="CD564" s="150"/>
      <c r="CE564" s="150"/>
      <c r="CF564" s="150"/>
      <c r="CG564" s="150"/>
      <c r="CH564" s="150"/>
      <c r="CI564" s="150"/>
      <c r="CJ564" s="150"/>
      <c r="CK564" s="150"/>
      <c r="CL564" s="150"/>
      <c r="CM564" s="150"/>
      <c r="CN564" s="150"/>
      <c r="CO564" s="150"/>
      <c r="CP564" s="150"/>
      <c r="CQ564" s="150"/>
      <c r="CR564" s="150"/>
      <c r="CS564" s="150"/>
      <c r="CT564" s="150"/>
      <c r="CU564" s="150"/>
      <c r="CV564" s="150"/>
      <c r="CW564" s="150"/>
      <c r="CX564" s="150"/>
      <c r="CY564" s="150"/>
    </row>
    <row r="565" ht="12.75" customHeight="1">
      <c r="A565" s="151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L565" s="150"/>
      <c r="BM565" s="150"/>
      <c r="BN565" s="150"/>
      <c r="BO565" s="150"/>
      <c r="BP565" s="150"/>
      <c r="BQ565" s="150"/>
      <c r="BR565" s="150"/>
      <c r="BS565" s="150"/>
      <c r="BT565" s="150"/>
      <c r="BU565" s="150"/>
      <c r="BV565" s="150"/>
      <c r="BW565" s="150"/>
      <c r="BX565" s="150"/>
      <c r="BY565" s="150"/>
      <c r="BZ565" s="150"/>
      <c r="CA565" s="150"/>
      <c r="CB565" s="150"/>
      <c r="CC565" s="150"/>
      <c r="CD565" s="150"/>
      <c r="CE565" s="150"/>
      <c r="CF565" s="150"/>
      <c r="CG565" s="150"/>
      <c r="CH565" s="150"/>
      <c r="CI565" s="150"/>
      <c r="CJ565" s="150"/>
      <c r="CK565" s="150"/>
      <c r="CL565" s="150"/>
      <c r="CM565" s="150"/>
      <c r="CN565" s="150"/>
      <c r="CO565" s="150"/>
      <c r="CP565" s="150"/>
      <c r="CQ565" s="150"/>
      <c r="CR565" s="150"/>
      <c r="CS565" s="150"/>
      <c r="CT565" s="150"/>
      <c r="CU565" s="150"/>
      <c r="CV565" s="150"/>
      <c r="CW565" s="150"/>
      <c r="CX565" s="150"/>
      <c r="CY565" s="150"/>
    </row>
    <row r="566" ht="12.75" customHeight="1">
      <c r="A566" s="151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L566" s="150"/>
      <c r="BM566" s="150"/>
      <c r="BN566" s="150"/>
      <c r="BO566" s="150"/>
      <c r="BP566" s="150"/>
      <c r="BQ566" s="150"/>
      <c r="BR566" s="150"/>
      <c r="BS566" s="150"/>
      <c r="BT566" s="150"/>
      <c r="BU566" s="150"/>
      <c r="BV566" s="150"/>
      <c r="BW566" s="150"/>
      <c r="BX566" s="150"/>
      <c r="BY566" s="150"/>
      <c r="BZ566" s="150"/>
      <c r="CA566" s="150"/>
      <c r="CB566" s="150"/>
      <c r="CC566" s="150"/>
      <c r="CD566" s="150"/>
      <c r="CE566" s="150"/>
      <c r="CF566" s="150"/>
      <c r="CG566" s="150"/>
      <c r="CH566" s="150"/>
      <c r="CI566" s="150"/>
      <c r="CJ566" s="150"/>
      <c r="CK566" s="150"/>
      <c r="CL566" s="150"/>
      <c r="CM566" s="150"/>
      <c r="CN566" s="150"/>
      <c r="CO566" s="150"/>
      <c r="CP566" s="150"/>
      <c r="CQ566" s="150"/>
      <c r="CR566" s="150"/>
      <c r="CS566" s="150"/>
      <c r="CT566" s="150"/>
      <c r="CU566" s="150"/>
      <c r="CV566" s="150"/>
      <c r="CW566" s="150"/>
      <c r="CX566" s="150"/>
      <c r="CY566" s="150"/>
    </row>
    <row r="567" ht="12.75" customHeight="1">
      <c r="A567" s="151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L567" s="150"/>
      <c r="BM567" s="150"/>
      <c r="BN567" s="150"/>
      <c r="BO567" s="150"/>
      <c r="BP567" s="150"/>
      <c r="BQ567" s="150"/>
      <c r="BR567" s="150"/>
      <c r="BS567" s="150"/>
      <c r="BT567" s="150"/>
      <c r="BU567" s="150"/>
      <c r="BV567" s="150"/>
      <c r="BW567" s="150"/>
      <c r="BX567" s="150"/>
      <c r="BY567" s="150"/>
      <c r="BZ567" s="150"/>
      <c r="CA567" s="150"/>
      <c r="CB567" s="150"/>
      <c r="CC567" s="150"/>
      <c r="CD567" s="150"/>
      <c r="CE567" s="150"/>
      <c r="CF567" s="150"/>
      <c r="CG567" s="150"/>
      <c r="CH567" s="150"/>
      <c r="CI567" s="150"/>
      <c r="CJ567" s="150"/>
      <c r="CK567" s="150"/>
      <c r="CL567" s="150"/>
      <c r="CM567" s="150"/>
      <c r="CN567" s="150"/>
      <c r="CO567" s="150"/>
      <c r="CP567" s="150"/>
      <c r="CQ567" s="150"/>
      <c r="CR567" s="150"/>
      <c r="CS567" s="150"/>
      <c r="CT567" s="150"/>
      <c r="CU567" s="150"/>
      <c r="CV567" s="150"/>
      <c r="CW567" s="150"/>
      <c r="CX567" s="150"/>
      <c r="CY567" s="150"/>
    </row>
    <row r="568" ht="12.75" customHeight="1">
      <c r="A568" s="151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L568" s="150"/>
      <c r="BM568" s="150"/>
      <c r="BN568" s="150"/>
      <c r="BO568" s="150"/>
      <c r="BP568" s="150"/>
      <c r="BQ568" s="150"/>
      <c r="BR568" s="150"/>
      <c r="BS568" s="150"/>
      <c r="BT568" s="150"/>
      <c r="BU568" s="150"/>
      <c r="BV568" s="150"/>
      <c r="BW568" s="150"/>
      <c r="BX568" s="150"/>
      <c r="BY568" s="150"/>
      <c r="BZ568" s="150"/>
      <c r="CA568" s="150"/>
      <c r="CB568" s="150"/>
      <c r="CC568" s="150"/>
      <c r="CD568" s="150"/>
      <c r="CE568" s="150"/>
      <c r="CF568" s="150"/>
      <c r="CG568" s="150"/>
      <c r="CH568" s="150"/>
      <c r="CI568" s="150"/>
      <c r="CJ568" s="150"/>
      <c r="CK568" s="150"/>
      <c r="CL568" s="150"/>
      <c r="CM568" s="150"/>
      <c r="CN568" s="150"/>
      <c r="CO568" s="150"/>
      <c r="CP568" s="150"/>
      <c r="CQ568" s="150"/>
      <c r="CR568" s="150"/>
      <c r="CS568" s="150"/>
      <c r="CT568" s="150"/>
      <c r="CU568" s="150"/>
      <c r="CV568" s="150"/>
      <c r="CW568" s="150"/>
      <c r="CX568" s="150"/>
      <c r="CY568" s="150"/>
    </row>
    <row r="569" ht="12.75" customHeight="1">
      <c r="A569" s="151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  <c r="BL569" s="150"/>
      <c r="BM569" s="150"/>
      <c r="BN569" s="150"/>
      <c r="BO569" s="150"/>
      <c r="BP569" s="150"/>
      <c r="BQ569" s="150"/>
      <c r="BR569" s="150"/>
      <c r="BS569" s="150"/>
      <c r="BT569" s="150"/>
      <c r="BU569" s="150"/>
      <c r="BV569" s="150"/>
      <c r="BW569" s="150"/>
      <c r="BX569" s="150"/>
      <c r="BY569" s="150"/>
      <c r="BZ569" s="150"/>
      <c r="CA569" s="150"/>
      <c r="CB569" s="150"/>
      <c r="CC569" s="150"/>
      <c r="CD569" s="150"/>
      <c r="CE569" s="150"/>
      <c r="CF569" s="150"/>
      <c r="CG569" s="150"/>
      <c r="CH569" s="150"/>
      <c r="CI569" s="150"/>
      <c r="CJ569" s="150"/>
      <c r="CK569" s="150"/>
      <c r="CL569" s="150"/>
      <c r="CM569" s="150"/>
      <c r="CN569" s="150"/>
      <c r="CO569" s="150"/>
      <c r="CP569" s="150"/>
      <c r="CQ569" s="150"/>
      <c r="CR569" s="150"/>
      <c r="CS569" s="150"/>
      <c r="CT569" s="150"/>
      <c r="CU569" s="150"/>
      <c r="CV569" s="150"/>
      <c r="CW569" s="150"/>
      <c r="CX569" s="150"/>
      <c r="CY569" s="150"/>
    </row>
    <row r="570" ht="12.75" customHeight="1">
      <c r="A570" s="151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  <c r="BL570" s="150"/>
      <c r="BM570" s="150"/>
      <c r="BN570" s="150"/>
      <c r="BO570" s="150"/>
      <c r="BP570" s="150"/>
      <c r="BQ570" s="150"/>
      <c r="BR570" s="150"/>
      <c r="BS570" s="150"/>
      <c r="BT570" s="150"/>
      <c r="BU570" s="150"/>
      <c r="BV570" s="150"/>
      <c r="BW570" s="150"/>
      <c r="BX570" s="150"/>
      <c r="BY570" s="150"/>
      <c r="BZ570" s="150"/>
      <c r="CA570" s="150"/>
      <c r="CB570" s="150"/>
      <c r="CC570" s="150"/>
      <c r="CD570" s="150"/>
      <c r="CE570" s="150"/>
      <c r="CF570" s="150"/>
      <c r="CG570" s="150"/>
      <c r="CH570" s="150"/>
      <c r="CI570" s="150"/>
      <c r="CJ570" s="150"/>
      <c r="CK570" s="150"/>
      <c r="CL570" s="150"/>
      <c r="CM570" s="150"/>
      <c r="CN570" s="150"/>
      <c r="CO570" s="150"/>
      <c r="CP570" s="150"/>
      <c r="CQ570" s="150"/>
      <c r="CR570" s="150"/>
      <c r="CS570" s="150"/>
      <c r="CT570" s="150"/>
      <c r="CU570" s="150"/>
      <c r="CV570" s="150"/>
      <c r="CW570" s="150"/>
      <c r="CX570" s="150"/>
      <c r="CY570" s="150"/>
    </row>
    <row r="571" ht="12.75" customHeight="1">
      <c r="A571" s="151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  <c r="BL571" s="150"/>
      <c r="BM571" s="150"/>
      <c r="BN571" s="150"/>
      <c r="BO571" s="150"/>
      <c r="BP571" s="150"/>
      <c r="BQ571" s="150"/>
      <c r="BR571" s="150"/>
      <c r="BS571" s="150"/>
      <c r="BT571" s="150"/>
      <c r="BU571" s="150"/>
      <c r="BV571" s="150"/>
      <c r="BW571" s="150"/>
      <c r="BX571" s="150"/>
      <c r="BY571" s="150"/>
      <c r="BZ571" s="150"/>
      <c r="CA571" s="150"/>
      <c r="CB571" s="150"/>
      <c r="CC571" s="150"/>
      <c r="CD571" s="150"/>
      <c r="CE571" s="150"/>
      <c r="CF571" s="150"/>
      <c r="CG571" s="150"/>
      <c r="CH571" s="150"/>
      <c r="CI571" s="150"/>
      <c r="CJ571" s="150"/>
      <c r="CK571" s="150"/>
      <c r="CL571" s="150"/>
      <c r="CM571" s="150"/>
      <c r="CN571" s="150"/>
      <c r="CO571" s="150"/>
      <c r="CP571" s="150"/>
      <c r="CQ571" s="150"/>
      <c r="CR571" s="150"/>
      <c r="CS571" s="150"/>
      <c r="CT571" s="150"/>
      <c r="CU571" s="150"/>
      <c r="CV571" s="150"/>
      <c r="CW571" s="150"/>
      <c r="CX571" s="150"/>
      <c r="CY571" s="150"/>
    </row>
    <row r="572" ht="12.75" customHeight="1">
      <c r="A572" s="151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  <c r="BL572" s="150"/>
      <c r="BM572" s="150"/>
      <c r="BN572" s="150"/>
      <c r="BO572" s="150"/>
      <c r="BP572" s="150"/>
      <c r="BQ572" s="150"/>
      <c r="BR572" s="150"/>
      <c r="BS572" s="150"/>
      <c r="BT572" s="150"/>
      <c r="BU572" s="150"/>
      <c r="BV572" s="150"/>
      <c r="BW572" s="150"/>
      <c r="BX572" s="150"/>
      <c r="BY572" s="150"/>
      <c r="BZ572" s="150"/>
      <c r="CA572" s="150"/>
      <c r="CB572" s="150"/>
      <c r="CC572" s="150"/>
      <c r="CD572" s="150"/>
      <c r="CE572" s="150"/>
      <c r="CF572" s="150"/>
      <c r="CG572" s="150"/>
      <c r="CH572" s="150"/>
      <c r="CI572" s="150"/>
      <c r="CJ572" s="150"/>
      <c r="CK572" s="150"/>
      <c r="CL572" s="150"/>
      <c r="CM572" s="150"/>
      <c r="CN572" s="150"/>
      <c r="CO572" s="150"/>
      <c r="CP572" s="150"/>
      <c r="CQ572" s="150"/>
      <c r="CR572" s="150"/>
      <c r="CS572" s="150"/>
      <c r="CT572" s="150"/>
      <c r="CU572" s="150"/>
      <c r="CV572" s="150"/>
      <c r="CW572" s="150"/>
      <c r="CX572" s="150"/>
      <c r="CY572" s="150"/>
    </row>
    <row r="573" ht="12.75" customHeight="1">
      <c r="A573" s="151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  <c r="BL573" s="150"/>
      <c r="BM573" s="150"/>
      <c r="BN573" s="150"/>
      <c r="BO573" s="150"/>
      <c r="BP573" s="150"/>
      <c r="BQ573" s="150"/>
      <c r="BR573" s="150"/>
      <c r="BS573" s="150"/>
      <c r="BT573" s="150"/>
      <c r="BU573" s="150"/>
      <c r="BV573" s="150"/>
      <c r="BW573" s="150"/>
      <c r="BX573" s="150"/>
      <c r="BY573" s="150"/>
      <c r="BZ573" s="150"/>
      <c r="CA573" s="150"/>
      <c r="CB573" s="150"/>
      <c r="CC573" s="150"/>
      <c r="CD573" s="150"/>
      <c r="CE573" s="150"/>
      <c r="CF573" s="150"/>
      <c r="CG573" s="150"/>
      <c r="CH573" s="150"/>
      <c r="CI573" s="150"/>
      <c r="CJ573" s="150"/>
      <c r="CK573" s="150"/>
      <c r="CL573" s="150"/>
      <c r="CM573" s="150"/>
      <c r="CN573" s="150"/>
      <c r="CO573" s="150"/>
      <c r="CP573" s="150"/>
      <c r="CQ573" s="150"/>
      <c r="CR573" s="150"/>
      <c r="CS573" s="150"/>
      <c r="CT573" s="150"/>
      <c r="CU573" s="150"/>
      <c r="CV573" s="150"/>
      <c r="CW573" s="150"/>
      <c r="CX573" s="150"/>
      <c r="CY573" s="150"/>
    </row>
    <row r="574" ht="12.75" customHeight="1">
      <c r="A574" s="151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  <c r="BL574" s="150"/>
      <c r="BM574" s="150"/>
      <c r="BN574" s="150"/>
      <c r="BO574" s="150"/>
      <c r="BP574" s="150"/>
      <c r="BQ574" s="150"/>
      <c r="BR574" s="150"/>
      <c r="BS574" s="150"/>
      <c r="BT574" s="150"/>
      <c r="BU574" s="150"/>
      <c r="BV574" s="150"/>
      <c r="BW574" s="150"/>
      <c r="BX574" s="150"/>
      <c r="BY574" s="150"/>
      <c r="BZ574" s="150"/>
      <c r="CA574" s="150"/>
      <c r="CB574" s="150"/>
      <c r="CC574" s="150"/>
      <c r="CD574" s="150"/>
      <c r="CE574" s="150"/>
      <c r="CF574" s="150"/>
      <c r="CG574" s="150"/>
      <c r="CH574" s="150"/>
      <c r="CI574" s="150"/>
      <c r="CJ574" s="150"/>
      <c r="CK574" s="150"/>
      <c r="CL574" s="150"/>
      <c r="CM574" s="150"/>
      <c r="CN574" s="150"/>
      <c r="CO574" s="150"/>
      <c r="CP574" s="150"/>
      <c r="CQ574" s="150"/>
      <c r="CR574" s="150"/>
      <c r="CS574" s="150"/>
      <c r="CT574" s="150"/>
      <c r="CU574" s="150"/>
      <c r="CV574" s="150"/>
      <c r="CW574" s="150"/>
      <c r="CX574" s="150"/>
      <c r="CY574" s="150"/>
    </row>
    <row r="575" ht="12.75" customHeight="1">
      <c r="A575" s="151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  <c r="BL575" s="150"/>
      <c r="BM575" s="150"/>
      <c r="BN575" s="150"/>
      <c r="BO575" s="150"/>
      <c r="BP575" s="150"/>
      <c r="BQ575" s="150"/>
      <c r="BR575" s="150"/>
      <c r="BS575" s="150"/>
      <c r="BT575" s="150"/>
      <c r="BU575" s="150"/>
      <c r="BV575" s="150"/>
      <c r="BW575" s="150"/>
      <c r="BX575" s="150"/>
      <c r="BY575" s="150"/>
      <c r="BZ575" s="150"/>
      <c r="CA575" s="150"/>
      <c r="CB575" s="150"/>
      <c r="CC575" s="150"/>
      <c r="CD575" s="150"/>
      <c r="CE575" s="150"/>
      <c r="CF575" s="150"/>
      <c r="CG575" s="150"/>
      <c r="CH575" s="150"/>
      <c r="CI575" s="150"/>
      <c r="CJ575" s="150"/>
      <c r="CK575" s="150"/>
      <c r="CL575" s="150"/>
      <c r="CM575" s="150"/>
      <c r="CN575" s="150"/>
      <c r="CO575" s="150"/>
      <c r="CP575" s="150"/>
      <c r="CQ575" s="150"/>
      <c r="CR575" s="150"/>
      <c r="CS575" s="150"/>
      <c r="CT575" s="150"/>
      <c r="CU575" s="150"/>
      <c r="CV575" s="150"/>
      <c r="CW575" s="150"/>
      <c r="CX575" s="150"/>
      <c r="CY575" s="150"/>
    </row>
    <row r="576" ht="12.75" customHeight="1">
      <c r="A576" s="151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  <c r="BL576" s="150"/>
      <c r="BM576" s="150"/>
      <c r="BN576" s="150"/>
      <c r="BO576" s="150"/>
      <c r="BP576" s="150"/>
      <c r="BQ576" s="150"/>
      <c r="BR576" s="150"/>
      <c r="BS576" s="150"/>
      <c r="BT576" s="150"/>
      <c r="BU576" s="150"/>
      <c r="BV576" s="150"/>
      <c r="BW576" s="150"/>
      <c r="BX576" s="150"/>
      <c r="BY576" s="150"/>
      <c r="BZ576" s="150"/>
      <c r="CA576" s="150"/>
      <c r="CB576" s="150"/>
      <c r="CC576" s="150"/>
      <c r="CD576" s="150"/>
      <c r="CE576" s="150"/>
      <c r="CF576" s="150"/>
      <c r="CG576" s="150"/>
      <c r="CH576" s="150"/>
      <c r="CI576" s="150"/>
      <c r="CJ576" s="150"/>
      <c r="CK576" s="150"/>
      <c r="CL576" s="150"/>
      <c r="CM576" s="150"/>
      <c r="CN576" s="150"/>
      <c r="CO576" s="150"/>
      <c r="CP576" s="150"/>
      <c r="CQ576" s="150"/>
      <c r="CR576" s="150"/>
      <c r="CS576" s="150"/>
      <c r="CT576" s="150"/>
      <c r="CU576" s="150"/>
      <c r="CV576" s="150"/>
      <c r="CW576" s="150"/>
      <c r="CX576" s="150"/>
      <c r="CY576" s="150"/>
    </row>
    <row r="577" ht="12.75" customHeight="1">
      <c r="A577" s="151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  <c r="BL577" s="150"/>
      <c r="BM577" s="150"/>
      <c r="BN577" s="150"/>
      <c r="BO577" s="150"/>
      <c r="BP577" s="150"/>
      <c r="BQ577" s="150"/>
      <c r="BR577" s="150"/>
      <c r="BS577" s="150"/>
      <c r="BT577" s="150"/>
      <c r="BU577" s="150"/>
      <c r="BV577" s="150"/>
      <c r="BW577" s="150"/>
      <c r="BX577" s="150"/>
      <c r="BY577" s="150"/>
      <c r="BZ577" s="150"/>
      <c r="CA577" s="150"/>
      <c r="CB577" s="150"/>
      <c r="CC577" s="150"/>
      <c r="CD577" s="150"/>
      <c r="CE577" s="150"/>
      <c r="CF577" s="150"/>
      <c r="CG577" s="150"/>
      <c r="CH577" s="150"/>
      <c r="CI577" s="150"/>
      <c r="CJ577" s="150"/>
      <c r="CK577" s="150"/>
      <c r="CL577" s="150"/>
      <c r="CM577" s="150"/>
      <c r="CN577" s="150"/>
      <c r="CO577" s="150"/>
      <c r="CP577" s="150"/>
      <c r="CQ577" s="150"/>
      <c r="CR577" s="150"/>
      <c r="CS577" s="150"/>
      <c r="CT577" s="150"/>
      <c r="CU577" s="150"/>
      <c r="CV577" s="150"/>
      <c r="CW577" s="150"/>
      <c r="CX577" s="150"/>
      <c r="CY577" s="150"/>
    </row>
    <row r="578" ht="12.75" customHeight="1">
      <c r="A578" s="151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  <c r="BL578" s="150"/>
      <c r="BM578" s="150"/>
      <c r="BN578" s="150"/>
      <c r="BO578" s="150"/>
      <c r="BP578" s="150"/>
      <c r="BQ578" s="150"/>
      <c r="BR578" s="150"/>
      <c r="BS578" s="150"/>
      <c r="BT578" s="150"/>
      <c r="BU578" s="150"/>
      <c r="BV578" s="150"/>
      <c r="BW578" s="150"/>
      <c r="BX578" s="150"/>
      <c r="BY578" s="150"/>
      <c r="BZ578" s="150"/>
      <c r="CA578" s="150"/>
      <c r="CB578" s="150"/>
      <c r="CC578" s="150"/>
      <c r="CD578" s="150"/>
      <c r="CE578" s="150"/>
      <c r="CF578" s="150"/>
      <c r="CG578" s="150"/>
      <c r="CH578" s="150"/>
      <c r="CI578" s="150"/>
      <c r="CJ578" s="150"/>
      <c r="CK578" s="150"/>
      <c r="CL578" s="150"/>
      <c r="CM578" s="150"/>
      <c r="CN578" s="150"/>
      <c r="CO578" s="150"/>
      <c r="CP578" s="150"/>
      <c r="CQ578" s="150"/>
      <c r="CR578" s="150"/>
      <c r="CS578" s="150"/>
      <c r="CT578" s="150"/>
      <c r="CU578" s="150"/>
      <c r="CV578" s="150"/>
      <c r="CW578" s="150"/>
      <c r="CX578" s="150"/>
      <c r="CY578" s="150"/>
    </row>
    <row r="579" ht="12.75" customHeight="1">
      <c r="A579" s="151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L579" s="150"/>
      <c r="BM579" s="150"/>
      <c r="BN579" s="150"/>
      <c r="BO579" s="150"/>
      <c r="BP579" s="150"/>
      <c r="BQ579" s="150"/>
      <c r="BR579" s="150"/>
      <c r="BS579" s="150"/>
      <c r="BT579" s="150"/>
      <c r="BU579" s="150"/>
      <c r="BV579" s="150"/>
      <c r="BW579" s="150"/>
      <c r="BX579" s="150"/>
      <c r="BY579" s="150"/>
      <c r="BZ579" s="150"/>
      <c r="CA579" s="150"/>
      <c r="CB579" s="150"/>
      <c r="CC579" s="150"/>
      <c r="CD579" s="150"/>
      <c r="CE579" s="150"/>
      <c r="CF579" s="150"/>
      <c r="CG579" s="150"/>
      <c r="CH579" s="150"/>
      <c r="CI579" s="150"/>
      <c r="CJ579" s="150"/>
      <c r="CK579" s="150"/>
      <c r="CL579" s="150"/>
      <c r="CM579" s="150"/>
      <c r="CN579" s="150"/>
      <c r="CO579" s="150"/>
      <c r="CP579" s="150"/>
      <c r="CQ579" s="150"/>
      <c r="CR579" s="150"/>
      <c r="CS579" s="150"/>
      <c r="CT579" s="150"/>
      <c r="CU579" s="150"/>
      <c r="CV579" s="150"/>
      <c r="CW579" s="150"/>
      <c r="CX579" s="150"/>
      <c r="CY579" s="150"/>
    </row>
    <row r="580" ht="12.75" customHeight="1">
      <c r="A580" s="151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L580" s="150"/>
      <c r="BM580" s="150"/>
      <c r="BN580" s="150"/>
      <c r="BO580" s="150"/>
      <c r="BP580" s="150"/>
      <c r="BQ580" s="150"/>
      <c r="BR580" s="150"/>
      <c r="BS580" s="150"/>
      <c r="BT580" s="150"/>
      <c r="BU580" s="150"/>
      <c r="BV580" s="150"/>
      <c r="BW580" s="150"/>
      <c r="BX580" s="150"/>
      <c r="BY580" s="150"/>
      <c r="BZ580" s="150"/>
      <c r="CA580" s="150"/>
      <c r="CB580" s="150"/>
      <c r="CC580" s="150"/>
      <c r="CD580" s="150"/>
      <c r="CE580" s="150"/>
      <c r="CF580" s="150"/>
      <c r="CG580" s="150"/>
      <c r="CH580" s="150"/>
      <c r="CI580" s="150"/>
      <c r="CJ580" s="150"/>
      <c r="CK580" s="150"/>
      <c r="CL580" s="150"/>
      <c r="CM580" s="150"/>
      <c r="CN580" s="150"/>
      <c r="CO580" s="150"/>
      <c r="CP580" s="150"/>
      <c r="CQ580" s="150"/>
      <c r="CR580" s="150"/>
      <c r="CS580" s="150"/>
      <c r="CT580" s="150"/>
      <c r="CU580" s="150"/>
      <c r="CV580" s="150"/>
      <c r="CW580" s="150"/>
      <c r="CX580" s="150"/>
      <c r="CY580" s="150"/>
    </row>
    <row r="581" ht="12.75" customHeight="1">
      <c r="A581" s="151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L581" s="150"/>
      <c r="BM581" s="150"/>
      <c r="BN581" s="150"/>
      <c r="BO581" s="150"/>
      <c r="BP581" s="150"/>
      <c r="BQ581" s="150"/>
      <c r="BR581" s="150"/>
      <c r="BS581" s="150"/>
      <c r="BT581" s="150"/>
      <c r="BU581" s="150"/>
      <c r="BV581" s="150"/>
      <c r="BW581" s="150"/>
      <c r="BX581" s="150"/>
      <c r="BY581" s="150"/>
      <c r="BZ581" s="150"/>
      <c r="CA581" s="150"/>
      <c r="CB581" s="150"/>
      <c r="CC581" s="150"/>
      <c r="CD581" s="150"/>
      <c r="CE581" s="150"/>
      <c r="CF581" s="150"/>
      <c r="CG581" s="150"/>
      <c r="CH581" s="150"/>
      <c r="CI581" s="150"/>
      <c r="CJ581" s="150"/>
      <c r="CK581" s="150"/>
      <c r="CL581" s="150"/>
      <c r="CM581" s="150"/>
      <c r="CN581" s="150"/>
      <c r="CO581" s="150"/>
      <c r="CP581" s="150"/>
      <c r="CQ581" s="150"/>
      <c r="CR581" s="150"/>
      <c r="CS581" s="150"/>
      <c r="CT581" s="150"/>
      <c r="CU581" s="150"/>
      <c r="CV581" s="150"/>
      <c r="CW581" s="150"/>
      <c r="CX581" s="150"/>
      <c r="CY581" s="150"/>
    </row>
    <row r="582" ht="12.75" customHeight="1">
      <c r="A582" s="151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L582" s="150"/>
      <c r="BM582" s="150"/>
      <c r="BN582" s="150"/>
      <c r="BO582" s="150"/>
      <c r="BP582" s="150"/>
      <c r="BQ582" s="150"/>
      <c r="BR582" s="150"/>
      <c r="BS582" s="150"/>
      <c r="BT582" s="150"/>
      <c r="BU582" s="150"/>
      <c r="BV582" s="150"/>
      <c r="BW582" s="150"/>
      <c r="BX582" s="150"/>
      <c r="BY582" s="150"/>
      <c r="BZ582" s="150"/>
      <c r="CA582" s="150"/>
      <c r="CB582" s="150"/>
      <c r="CC582" s="150"/>
      <c r="CD582" s="150"/>
      <c r="CE582" s="150"/>
      <c r="CF582" s="150"/>
      <c r="CG582" s="150"/>
      <c r="CH582" s="150"/>
      <c r="CI582" s="150"/>
      <c r="CJ582" s="150"/>
      <c r="CK582" s="150"/>
      <c r="CL582" s="150"/>
      <c r="CM582" s="150"/>
      <c r="CN582" s="150"/>
      <c r="CO582" s="150"/>
      <c r="CP582" s="150"/>
      <c r="CQ582" s="150"/>
      <c r="CR582" s="150"/>
      <c r="CS582" s="150"/>
      <c r="CT582" s="150"/>
      <c r="CU582" s="150"/>
      <c r="CV582" s="150"/>
      <c r="CW582" s="150"/>
      <c r="CX582" s="150"/>
      <c r="CY582" s="150"/>
    </row>
    <row r="583" ht="12.75" customHeight="1">
      <c r="A583" s="151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L583" s="150"/>
      <c r="BM583" s="150"/>
      <c r="BN583" s="150"/>
      <c r="BO583" s="150"/>
      <c r="BP583" s="150"/>
      <c r="BQ583" s="150"/>
      <c r="BR583" s="150"/>
      <c r="BS583" s="150"/>
      <c r="BT583" s="150"/>
      <c r="BU583" s="150"/>
      <c r="BV583" s="150"/>
      <c r="BW583" s="150"/>
      <c r="BX583" s="150"/>
      <c r="BY583" s="150"/>
      <c r="BZ583" s="150"/>
      <c r="CA583" s="150"/>
      <c r="CB583" s="150"/>
      <c r="CC583" s="150"/>
      <c r="CD583" s="150"/>
      <c r="CE583" s="150"/>
      <c r="CF583" s="150"/>
      <c r="CG583" s="150"/>
      <c r="CH583" s="150"/>
      <c r="CI583" s="150"/>
      <c r="CJ583" s="150"/>
      <c r="CK583" s="150"/>
      <c r="CL583" s="150"/>
      <c r="CM583" s="150"/>
      <c r="CN583" s="150"/>
      <c r="CO583" s="150"/>
      <c r="CP583" s="150"/>
      <c r="CQ583" s="150"/>
      <c r="CR583" s="150"/>
      <c r="CS583" s="150"/>
      <c r="CT583" s="150"/>
      <c r="CU583" s="150"/>
      <c r="CV583" s="150"/>
      <c r="CW583" s="150"/>
      <c r="CX583" s="150"/>
      <c r="CY583" s="150"/>
    </row>
    <row r="584" ht="12.75" customHeight="1">
      <c r="A584" s="151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L584" s="150"/>
      <c r="BM584" s="150"/>
      <c r="BN584" s="150"/>
      <c r="BO584" s="150"/>
      <c r="BP584" s="150"/>
      <c r="BQ584" s="150"/>
      <c r="BR584" s="150"/>
      <c r="BS584" s="150"/>
      <c r="BT584" s="150"/>
      <c r="BU584" s="150"/>
      <c r="BV584" s="150"/>
      <c r="BW584" s="150"/>
      <c r="BX584" s="150"/>
      <c r="BY584" s="150"/>
      <c r="BZ584" s="150"/>
      <c r="CA584" s="150"/>
      <c r="CB584" s="150"/>
      <c r="CC584" s="150"/>
      <c r="CD584" s="150"/>
      <c r="CE584" s="150"/>
      <c r="CF584" s="150"/>
      <c r="CG584" s="150"/>
      <c r="CH584" s="150"/>
      <c r="CI584" s="150"/>
      <c r="CJ584" s="150"/>
      <c r="CK584" s="150"/>
      <c r="CL584" s="150"/>
      <c r="CM584" s="150"/>
      <c r="CN584" s="150"/>
      <c r="CO584" s="150"/>
      <c r="CP584" s="150"/>
      <c r="CQ584" s="150"/>
      <c r="CR584" s="150"/>
      <c r="CS584" s="150"/>
      <c r="CT584" s="150"/>
      <c r="CU584" s="150"/>
      <c r="CV584" s="150"/>
      <c r="CW584" s="150"/>
      <c r="CX584" s="150"/>
      <c r="CY584" s="150"/>
    </row>
    <row r="585" ht="12.75" customHeight="1">
      <c r="A585" s="151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L585" s="150"/>
      <c r="BM585" s="150"/>
      <c r="BN585" s="150"/>
      <c r="BO585" s="150"/>
      <c r="BP585" s="150"/>
      <c r="BQ585" s="150"/>
      <c r="BR585" s="150"/>
      <c r="BS585" s="150"/>
      <c r="BT585" s="150"/>
      <c r="BU585" s="150"/>
      <c r="BV585" s="150"/>
      <c r="BW585" s="150"/>
      <c r="BX585" s="150"/>
      <c r="BY585" s="150"/>
      <c r="BZ585" s="150"/>
      <c r="CA585" s="150"/>
      <c r="CB585" s="150"/>
      <c r="CC585" s="150"/>
      <c r="CD585" s="150"/>
      <c r="CE585" s="150"/>
      <c r="CF585" s="150"/>
      <c r="CG585" s="150"/>
      <c r="CH585" s="150"/>
      <c r="CI585" s="150"/>
      <c r="CJ585" s="150"/>
      <c r="CK585" s="150"/>
      <c r="CL585" s="150"/>
      <c r="CM585" s="150"/>
      <c r="CN585" s="150"/>
      <c r="CO585" s="150"/>
      <c r="CP585" s="150"/>
      <c r="CQ585" s="150"/>
      <c r="CR585" s="150"/>
      <c r="CS585" s="150"/>
      <c r="CT585" s="150"/>
      <c r="CU585" s="150"/>
      <c r="CV585" s="150"/>
      <c r="CW585" s="150"/>
      <c r="CX585" s="150"/>
      <c r="CY585" s="150"/>
    </row>
    <row r="586" ht="12.75" customHeight="1">
      <c r="A586" s="151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L586" s="150"/>
      <c r="BM586" s="150"/>
      <c r="BN586" s="150"/>
      <c r="BO586" s="150"/>
      <c r="BP586" s="150"/>
      <c r="BQ586" s="150"/>
      <c r="BR586" s="150"/>
      <c r="BS586" s="150"/>
      <c r="BT586" s="150"/>
      <c r="BU586" s="150"/>
      <c r="BV586" s="150"/>
      <c r="BW586" s="150"/>
      <c r="BX586" s="150"/>
      <c r="BY586" s="150"/>
      <c r="BZ586" s="150"/>
      <c r="CA586" s="150"/>
      <c r="CB586" s="150"/>
      <c r="CC586" s="150"/>
      <c r="CD586" s="150"/>
      <c r="CE586" s="150"/>
      <c r="CF586" s="150"/>
      <c r="CG586" s="150"/>
      <c r="CH586" s="150"/>
      <c r="CI586" s="150"/>
      <c r="CJ586" s="150"/>
      <c r="CK586" s="150"/>
      <c r="CL586" s="150"/>
      <c r="CM586" s="150"/>
      <c r="CN586" s="150"/>
      <c r="CO586" s="150"/>
      <c r="CP586" s="150"/>
      <c r="CQ586" s="150"/>
      <c r="CR586" s="150"/>
      <c r="CS586" s="150"/>
      <c r="CT586" s="150"/>
      <c r="CU586" s="150"/>
      <c r="CV586" s="150"/>
      <c r="CW586" s="150"/>
      <c r="CX586" s="150"/>
      <c r="CY586" s="150"/>
    </row>
    <row r="587" ht="12.75" customHeight="1">
      <c r="A587" s="151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L587" s="150"/>
      <c r="BM587" s="150"/>
      <c r="BN587" s="150"/>
      <c r="BO587" s="150"/>
      <c r="BP587" s="150"/>
      <c r="BQ587" s="150"/>
      <c r="BR587" s="150"/>
      <c r="BS587" s="150"/>
      <c r="BT587" s="150"/>
      <c r="BU587" s="150"/>
      <c r="BV587" s="150"/>
      <c r="BW587" s="150"/>
      <c r="BX587" s="150"/>
      <c r="BY587" s="150"/>
      <c r="BZ587" s="150"/>
      <c r="CA587" s="150"/>
      <c r="CB587" s="150"/>
      <c r="CC587" s="150"/>
      <c r="CD587" s="150"/>
      <c r="CE587" s="150"/>
      <c r="CF587" s="150"/>
      <c r="CG587" s="150"/>
      <c r="CH587" s="150"/>
      <c r="CI587" s="150"/>
      <c r="CJ587" s="150"/>
      <c r="CK587" s="150"/>
      <c r="CL587" s="150"/>
      <c r="CM587" s="150"/>
      <c r="CN587" s="150"/>
      <c r="CO587" s="150"/>
      <c r="CP587" s="150"/>
      <c r="CQ587" s="150"/>
      <c r="CR587" s="150"/>
      <c r="CS587" s="150"/>
      <c r="CT587" s="150"/>
      <c r="CU587" s="150"/>
      <c r="CV587" s="150"/>
      <c r="CW587" s="150"/>
      <c r="CX587" s="150"/>
      <c r="CY587" s="150"/>
    </row>
    <row r="588" ht="12.75" customHeight="1">
      <c r="A588" s="151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  <c r="BL588" s="150"/>
      <c r="BM588" s="150"/>
      <c r="BN588" s="150"/>
      <c r="BO588" s="150"/>
      <c r="BP588" s="150"/>
      <c r="BQ588" s="150"/>
      <c r="BR588" s="150"/>
      <c r="BS588" s="150"/>
      <c r="BT588" s="150"/>
      <c r="BU588" s="150"/>
      <c r="BV588" s="150"/>
      <c r="BW588" s="150"/>
      <c r="BX588" s="150"/>
      <c r="BY588" s="150"/>
      <c r="BZ588" s="150"/>
      <c r="CA588" s="150"/>
      <c r="CB588" s="150"/>
      <c r="CC588" s="150"/>
      <c r="CD588" s="150"/>
      <c r="CE588" s="150"/>
      <c r="CF588" s="150"/>
      <c r="CG588" s="150"/>
      <c r="CH588" s="150"/>
      <c r="CI588" s="150"/>
      <c r="CJ588" s="150"/>
      <c r="CK588" s="150"/>
      <c r="CL588" s="150"/>
      <c r="CM588" s="150"/>
      <c r="CN588" s="150"/>
      <c r="CO588" s="150"/>
      <c r="CP588" s="150"/>
      <c r="CQ588" s="150"/>
      <c r="CR588" s="150"/>
      <c r="CS588" s="150"/>
      <c r="CT588" s="150"/>
      <c r="CU588" s="150"/>
      <c r="CV588" s="150"/>
      <c r="CW588" s="150"/>
      <c r="CX588" s="150"/>
      <c r="CY588" s="150"/>
    </row>
    <row r="589" ht="12.75" customHeight="1">
      <c r="A589" s="151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  <c r="BL589" s="150"/>
      <c r="BM589" s="150"/>
      <c r="BN589" s="150"/>
      <c r="BO589" s="150"/>
      <c r="BP589" s="150"/>
      <c r="BQ589" s="150"/>
      <c r="BR589" s="150"/>
      <c r="BS589" s="150"/>
      <c r="BT589" s="150"/>
      <c r="BU589" s="150"/>
      <c r="BV589" s="150"/>
      <c r="BW589" s="150"/>
      <c r="BX589" s="150"/>
      <c r="BY589" s="150"/>
      <c r="BZ589" s="150"/>
      <c r="CA589" s="150"/>
      <c r="CB589" s="150"/>
      <c r="CC589" s="150"/>
      <c r="CD589" s="150"/>
      <c r="CE589" s="150"/>
      <c r="CF589" s="150"/>
      <c r="CG589" s="150"/>
      <c r="CH589" s="150"/>
      <c r="CI589" s="150"/>
      <c r="CJ589" s="150"/>
      <c r="CK589" s="150"/>
      <c r="CL589" s="150"/>
      <c r="CM589" s="150"/>
      <c r="CN589" s="150"/>
      <c r="CO589" s="150"/>
      <c r="CP589" s="150"/>
      <c r="CQ589" s="150"/>
      <c r="CR589" s="150"/>
      <c r="CS589" s="150"/>
      <c r="CT589" s="150"/>
      <c r="CU589" s="150"/>
      <c r="CV589" s="150"/>
      <c r="CW589" s="150"/>
      <c r="CX589" s="150"/>
      <c r="CY589" s="150"/>
    </row>
    <row r="590" ht="12.75" customHeight="1">
      <c r="A590" s="151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  <c r="BL590" s="150"/>
      <c r="BM590" s="150"/>
      <c r="BN590" s="150"/>
      <c r="BO590" s="150"/>
      <c r="BP590" s="150"/>
      <c r="BQ590" s="150"/>
      <c r="BR590" s="150"/>
      <c r="BS590" s="150"/>
      <c r="BT590" s="150"/>
      <c r="BU590" s="150"/>
      <c r="BV590" s="150"/>
      <c r="BW590" s="150"/>
      <c r="BX590" s="150"/>
      <c r="BY590" s="150"/>
      <c r="BZ590" s="150"/>
      <c r="CA590" s="150"/>
      <c r="CB590" s="150"/>
      <c r="CC590" s="150"/>
      <c r="CD590" s="150"/>
      <c r="CE590" s="150"/>
      <c r="CF590" s="150"/>
      <c r="CG590" s="150"/>
      <c r="CH590" s="150"/>
      <c r="CI590" s="150"/>
      <c r="CJ590" s="150"/>
      <c r="CK590" s="150"/>
      <c r="CL590" s="150"/>
      <c r="CM590" s="150"/>
      <c r="CN590" s="150"/>
      <c r="CO590" s="150"/>
      <c r="CP590" s="150"/>
      <c r="CQ590" s="150"/>
      <c r="CR590" s="150"/>
      <c r="CS590" s="150"/>
      <c r="CT590" s="150"/>
      <c r="CU590" s="150"/>
      <c r="CV590" s="150"/>
      <c r="CW590" s="150"/>
      <c r="CX590" s="150"/>
      <c r="CY590" s="150"/>
    </row>
    <row r="591" ht="12.75" customHeight="1">
      <c r="A591" s="151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L591" s="150"/>
      <c r="BM591" s="150"/>
      <c r="BN591" s="150"/>
      <c r="BO591" s="150"/>
      <c r="BP591" s="150"/>
      <c r="BQ591" s="150"/>
      <c r="BR591" s="150"/>
      <c r="BS591" s="150"/>
      <c r="BT591" s="150"/>
      <c r="BU591" s="150"/>
      <c r="BV591" s="150"/>
      <c r="BW591" s="150"/>
      <c r="BX591" s="150"/>
      <c r="BY591" s="150"/>
      <c r="BZ591" s="150"/>
      <c r="CA591" s="150"/>
      <c r="CB591" s="150"/>
      <c r="CC591" s="150"/>
      <c r="CD591" s="150"/>
      <c r="CE591" s="150"/>
      <c r="CF591" s="150"/>
      <c r="CG591" s="150"/>
      <c r="CH591" s="150"/>
      <c r="CI591" s="150"/>
      <c r="CJ591" s="150"/>
      <c r="CK591" s="150"/>
      <c r="CL591" s="150"/>
      <c r="CM591" s="150"/>
      <c r="CN591" s="150"/>
      <c r="CO591" s="150"/>
      <c r="CP591" s="150"/>
      <c r="CQ591" s="150"/>
      <c r="CR591" s="150"/>
      <c r="CS591" s="150"/>
      <c r="CT591" s="150"/>
      <c r="CU591" s="150"/>
      <c r="CV591" s="150"/>
      <c r="CW591" s="150"/>
      <c r="CX591" s="150"/>
      <c r="CY591" s="150"/>
    </row>
    <row r="592" ht="12.75" customHeight="1">
      <c r="A592" s="151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  <c r="BL592" s="150"/>
      <c r="BM592" s="150"/>
      <c r="BN592" s="150"/>
      <c r="BO592" s="150"/>
      <c r="BP592" s="150"/>
      <c r="BQ592" s="150"/>
      <c r="BR592" s="150"/>
      <c r="BS592" s="150"/>
      <c r="BT592" s="150"/>
      <c r="BU592" s="150"/>
      <c r="BV592" s="150"/>
      <c r="BW592" s="150"/>
      <c r="BX592" s="150"/>
      <c r="BY592" s="150"/>
      <c r="BZ592" s="150"/>
      <c r="CA592" s="150"/>
      <c r="CB592" s="150"/>
      <c r="CC592" s="150"/>
      <c r="CD592" s="150"/>
      <c r="CE592" s="150"/>
      <c r="CF592" s="150"/>
      <c r="CG592" s="150"/>
      <c r="CH592" s="150"/>
      <c r="CI592" s="150"/>
      <c r="CJ592" s="150"/>
      <c r="CK592" s="150"/>
      <c r="CL592" s="150"/>
      <c r="CM592" s="150"/>
      <c r="CN592" s="150"/>
      <c r="CO592" s="150"/>
      <c r="CP592" s="150"/>
      <c r="CQ592" s="150"/>
      <c r="CR592" s="150"/>
      <c r="CS592" s="150"/>
      <c r="CT592" s="150"/>
      <c r="CU592" s="150"/>
      <c r="CV592" s="150"/>
      <c r="CW592" s="150"/>
      <c r="CX592" s="150"/>
      <c r="CY592" s="150"/>
    </row>
    <row r="593" ht="12.75" customHeight="1">
      <c r="A593" s="151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  <c r="BL593" s="150"/>
      <c r="BM593" s="150"/>
      <c r="BN593" s="150"/>
      <c r="BO593" s="150"/>
      <c r="BP593" s="150"/>
      <c r="BQ593" s="150"/>
      <c r="BR593" s="150"/>
      <c r="BS593" s="150"/>
      <c r="BT593" s="150"/>
      <c r="BU593" s="150"/>
      <c r="BV593" s="150"/>
      <c r="BW593" s="150"/>
      <c r="BX593" s="150"/>
      <c r="BY593" s="150"/>
      <c r="BZ593" s="150"/>
      <c r="CA593" s="150"/>
      <c r="CB593" s="150"/>
      <c r="CC593" s="150"/>
      <c r="CD593" s="150"/>
      <c r="CE593" s="150"/>
      <c r="CF593" s="150"/>
      <c r="CG593" s="150"/>
      <c r="CH593" s="150"/>
      <c r="CI593" s="150"/>
      <c r="CJ593" s="150"/>
      <c r="CK593" s="150"/>
      <c r="CL593" s="150"/>
      <c r="CM593" s="150"/>
      <c r="CN593" s="150"/>
      <c r="CO593" s="150"/>
      <c r="CP593" s="150"/>
      <c r="CQ593" s="150"/>
      <c r="CR593" s="150"/>
      <c r="CS593" s="150"/>
      <c r="CT593" s="150"/>
      <c r="CU593" s="150"/>
      <c r="CV593" s="150"/>
      <c r="CW593" s="150"/>
      <c r="CX593" s="150"/>
      <c r="CY593" s="150"/>
    </row>
    <row r="594" ht="12.75" customHeight="1">
      <c r="A594" s="151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  <c r="BL594" s="150"/>
      <c r="BM594" s="150"/>
      <c r="BN594" s="150"/>
      <c r="BO594" s="150"/>
      <c r="BP594" s="150"/>
      <c r="BQ594" s="150"/>
      <c r="BR594" s="150"/>
      <c r="BS594" s="150"/>
      <c r="BT594" s="150"/>
      <c r="BU594" s="150"/>
      <c r="BV594" s="150"/>
      <c r="BW594" s="150"/>
      <c r="BX594" s="150"/>
      <c r="BY594" s="150"/>
      <c r="BZ594" s="150"/>
      <c r="CA594" s="150"/>
      <c r="CB594" s="150"/>
      <c r="CC594" s="150"/>
      <c r="CD594" s="150"/>
      <c r="CE594" s="150"/>
      <c r="CF594" s="150"/>
      <c r="CG594" s="150"/>
      <c r="CH594" s="150"/>
      <c r="CI594" s="150"/>
      <c r="CJ594" s="150"/>
      <c r="CK594" s="150"/>
      <c r="CL594" s="150"/>
      <c r="CM594" s="150"/>
      <c r="CN594" s="150"/>
      <c r="CO594" s="150"/>
      <c r="CP594" s="150"/>
      <c r="CQ594" s="150"/>
      <c r="CR594" s="150"/>
      <c r="CS594" s="150"/>
      <c r="CT594" s="150"/>
      <c r="CU594" s="150"/>
      <c r="CV594" s="150"/>
      <c r="CW594" s="150"/>
      <c r="CX594" s="150"/>
      <c r="CY594" s="150"/>
    </row>
    <row r="595" ht="12.75" customHeight="1">
      <c r="A595" s="151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  <c r="BL595" s="150"/>
      <c r="BM595" s="150"/>
      <c r="BN595" s="150"/>
      <c r="BO595" s="150"/>
      <c r="BP595" s="150"/>
      <c r="BQ595" s="150"/>
      <c r="BR595" s="150"/>
      <c r="BS595" s="150"/>
      <c r="BT595" s="150"/>
      <c r="BU595" s="150"/>
      <c r="BV595" s="150"/>
      <c r="BW595" s="150"/>
      <c r="BX595" s="150"/>
      <c r="BY595" s="150"/>
      <c r="BZ595" s="150"/>
      <c r="CA595" s="150"/>
      <c r="CB595" s="150"/>
      <c r="CC595" s="150"/>
      <c r="CD595" s="150"/>
      <c r="CE595" s="150"/>
      <c r="CF595" s="150"/>
      <c r="CG595" s="150"/>
      <c r="CH595" s="150"/>
      <c r="CI595" s="150"/>
      <c r="CJ595" s="150"/>
      <c r="CK595" s="150"/>
      <c r="CL595" s="150"/>
      <c r="CM595" s="150"/>
      <c r="CN595" s="150"/>
      <c r="CO595" s="150"/>
      <c r="CP595" s="150"/>
      <c r="CQ595" s="150"/>
      <c r="CR595" s="150"/>
      <c r="CS595" s="150"/>
      <c r="CT595" s="150"/>
      <c r="CU595" s="150"/>
      <c r="CV595" s="150"/>
      <c r="CW595" s="150"/>
      <c r="CX595" s="150"/>
      <c r="CY595" s="150"/>
    </row>
    <row r="596" ht="12.75" customHeight="1">
      <c r="A596" s="151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  <c r="BL596" s="150"/>
      <c r="BM596" s="150"/>
      <c r="BN596" s="150"/>
      <c r="BO596" s="150"/>
      <c r="BP596" s="150"/>
      <c r="BQ596" s="150"/>
      <c r="BR596" s="150"/>
      <c r="BS596" s="150"/>
      <c r="BT596" s="150"/>
      <c r="BU596" s="150"/>
      <c r="BV596" s="150"/>
      <c r="BW596" s="150"/>
      <c r="BX596" s="150"/>
      <c r="BY596" s="150"/>
      <c r="BZ596" s="150"/>
      <c r="CA596" s="150"/>
      <c r="CB596" s="150"/>
      <c r="CC596" s="150"/>
      <c r="CD596" s="150"/>
      <c r="CE596" s="150"/>
      <c r="CF596" s="150"/>
      <c r="CG596" s="150"/>
      <c r="CH596" s="150"/>
      <c r="CI596" s="150"/>
      <c r="CJ596" s="150"/>
      <c r="CK596" s="150"/>
      <c r="CL596" s="150"/>
      <c r="CM596" s="150"/>
      <c r="CN596" s="150"/>
      <c r="CO596" s="150"/>
      <c r="CP596" s="150"/>
      <c r="CQ596" s="150"/>
      <c r="CR596" s="150"/>
      <c r="CS596" s="150"/>
      <c r="CT596" s="150"/>
      <c r="CU596" s="150"/>
      <c r="CV596" s="150"/>
      <c r="CW596" s="150"/>
      <c r="CX596" s="150"/>
      <c r="CY596" s="150"/>
    </row>
    <row r="597" ht="12.75" customHeight="1">
      <c r="A597" s="151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L597" s="150"/>
      <c r="BM597" s="150"/>
      <c r="BN597" s="150"/>
      <c r="BO597" s="150"/>
      <c r="BP597" s="150"/>
      <c r="BQ597" s="150"/>
      <c r="BR597" s="150"/>
      <c r="BS597" s="150"/>
      <c r="BT597" s="150"/>
      <c r="BU597" s="150"/>
      <c r="BV597" s="150"/>
      <c r="BW597" s="150"/>
      <c r="BX597" s="150"/>
      <c r="BY597" s="150"/>
      <c r="BZ597" s="150"/>
      <c r="CA597" s="150"/>
      <c r="CB597" s="150"/>
      <c r="CC597" s="150"/>
      <c r="CD597" s="150"/>
      <c r="CE597" s="150"/>
      <c r="CF597" s="150"/>
      <c r="CG597" s="150"/>
      <c r="CH597" s="150"/>
      <c r="CI597" s="150"/>
      <c r="CJ597" s="150"/>
      <c r="CK597" s="150"/>
      <c r="CL597" s="150"/>
      <c r="CM597" s="150"/>
      <c r="CN597" s="150"/>
      <c r="CO597" s="150"/>
      <c r="CP597" s="150"/>
      <c r="CQ597" s="150"/>
      <c r="CR597" s="150"/>
      <c r="CS597" s="150"/>
      <c r="CT597" s="150"/>
      <c r="CU597" s="150"/>
      <c r="CV597" s="150"/>
      <c r="CW597" s="150"/>
      <c r="CX597" s="150"/>
      <c r="CY597" s="150"/>
    </row>
    <row r="598" ht="12.75" customHeight="1">
      <c r="A598" s="151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L598" s="150"/>
      <c r="BM598" s="150"/>
      <c r="BN598" s="150"/>
      <c r="BO598" s="150"/>
      <c r="BP598" s="150"/>
      <c r="BQ598" s="150"/>
      <c r="BR598" s="150"/>
      <c r="BS598" s="150"/>
      <c r="BT598" s="150"/>
      <c r="BU598" s="150"/>
      <c r="BV598" s="150"/>
      <c r="BW598" s="150"/>
      <c r="BX598" s="150"/>
      <c r="BY598" s="150"/>
      <c r="BZ598" s="150"/>
      <c r="CA598" s="150"/>
      <c r="CB598" s="150"/>
      <c r="CC598" s="150"/>
      <c r="CD598" s="150"/>
      <c r="CE598" s="150"/>
      <c r="CF598" s="150"/>
      <c r="CG598" s="150"/>
      <c r="CH598" s="150"/>
      <c r="CI598" s="150"/>
      <c r="CJ598" s="150"/>
      <c r="CK598" s="150"/>
      <c r="CL598" s="150"/>
      <c r="CM598" s="150"/>
      <c r="CN598" s="150"/>
      <c r="CO598" s="150"/>
      <c r="CP598" s="150"/>
      <c r="CQ598" s="150"/>
      <c r="CR598" s="150"/>
      <c r="CS598" s="150"/>
      <c r="CT598" s="150"/>
      <c r="CU598" s="150"/>
      <c r="CV598" s="150"/>
      <c r="CW598" s="150"/>
      <c r="CX598" s="150"/>
      <c r="CY598" s="150"/>
    </row>
    <row r="599" ht="12.75" customHeight="1">
      <c r="A599" s="151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L599" s="150"/>
      <c r="BM599" s="150"/>
      <c r="BN599" s="150"/>
      <c r="BO599" s="150"/>
      <c r="BP599" s="150"/>
      <c r="BQ599" s="150"/>
      <c r="BR599" s="150"/>
      <c r="BS599" s="150"/>
      <c r="BT599" s="150"/>
      <c r="BU599" s="150"/>
      <c r="BV599" s="150"/>
      <c r="BW599" s="150"/>
      <c r="BX599" s="150"/>
      <c r="BY599" s="150"/>
      <c r="BZ599" s="150"/>
      <c r="CA599" s="150"/>
      <c r="CB599" s="150"/>
      <c r="CC599" s="150"/>
      <c r="CD599" s="150"/>
      <c r="CE599" s="150"/>
      <c r="CF599" s="150"/>
      <c r="CG599" s="150"/>
      <c r="CH599" s="150"/>
      <c r="CI599" s="150"/>
      <c r="CJ599" s="150"/>
      <c r="CK599" s="150"/>
      <c r="CL599" s="150"/>
      <c r="CM599" s="150"/>
      <c r="CN599" s="150"/>
      <c r="CO599" s="150"/>
      <c r="CP599" s="150"/>
      <c r="CQ599" s="150"/>
      <c r="CR599" s="150"/>
      <c r="CS599" s="150"/>
      <c r="CT599" s="150"/>
      <c r="CU599" s="150"/>
      <c r="CV599" s="150"/>
      <c r="CW599" s="150"/>
      <c r="CX599" s="150"/>
      <c r="CY599" s="150"/>
    </row>
    <row r="600" ht="12.75" customHeight="1">
      <c r="A600" s="151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L600" s="150"/>
      <c r="BM600" s="150"/>
      <c r="BN600" s="150"/>
      <c r="BO600" s="150"/>
      <c r="BP600" s="150"/>
      <c r="BQ600" s="150"/>
      <c r="BR600" s="150"/>
      <c r="BS600" s="150"/>
      <c r="BT600" s="150"/>
      <c r="BU600" s="150"/>
      <c r="BV600" s="150"/>
      <c r="BW600" s="150"/>
      <c r="BX600" s="150"/>
      <c r="BY600" s="150"/>
      <c r="BZ600" s="150"/>
      <c r="CA600" s="150"/>
      <c r="CB600" s="150"/>
      <c r="CC600" s="150"/>
      <c r="CD600" s="150"/>
      <c r="CE600" s="150"/>
      <c r="CF600" s="150"/>
      <c r="CG600" s="150"/>
      <c r="CH600" s="150"/>
      <c r="CI600" s="150"/>
      <c r="CJ600" s="150"/>
      <c r="CK600" s="150"/>
      <c r="CL600" s="150"/>
      <c r="CM600" s="150"/>
      <c r="CN600" s="150"/>
      <c r="CO600" s="150"/>
      <c r="CP600" s="150"/>
      <c r="CQ600" s="150"/>
      <c r="CR600" s="150"/>
      <c r="CS600" s="150"/>
      <c r="CT600" s="150"/>
      <c r="CU600" s="150"/>
      <c r="CV600" s="150"/>
      <c r="CW600" s="150"/>
      <c r="CX600" s="150"/>
      <c r="CY600" s="150"/>
    </row>
    <row r="601" ht="12.75" customHeight="1">
      <c r="A601" s="151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L601" s="150"/>
      <c r="BM601" s="150"/>
      <c r="BN601" s="150"/>
      <c r="BO601" s="150"/>
      <c r="BP601" s="150"/>
      <c r="BQ601" s="150"/>
      <c r="BR601" s="150"/>
      <c r="BS601" s="150"/>
      <c r="BT601" s="150"/>
      <c r="BU601" s="150"/>
      <c r="BV601" s="150"/>
      <c r="BW601" s="150"/>
      <c r="BX601" s="150"/>
      <c r="BY601" s="150"/>
      <c r="BZ601" s="150"/>
      <c r="CA601" s="150"/>
      <c r="CB601" s="150"/>
      <c r="CC601" s="150"/>
      <c r="CD601" s="150"/>
      <c r="CE601" s="150"/>
      <c r="CF601" s="150"/>
      <c r="CG601" s="150"/>
      <c r="CH601" s="150"/>
      <c r="CI601" s="150"/>
      <c r="CJ601" s="150"/>
      <c r="CK601" s="150"/>
      <c r="CL601" s="150"/>
      <c r="CM601" s="150"/>
      <c r="CN601" s="150"/>
      <c r="CO601" s="150"/>
      <c r="CP601" s="150"/>
      <c r="CQ601" s="150"/>
      <c r="CR601" s="150"/>
      <c r="CS601" s="150"/>
      <c r="CT601" s="150"/>
      <c r="CU601" s="150"/>
      <c r="CV601" s="150"/>
      <c r="CW601" s="150"/>
      <c r="CX601" s="150"/>
      <c r="CY601" s="150"/>
    </row>
    <row r="602" ht="12.75" customHeight="1">
      <c r="A602" s="151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L602" s="150"/>
      <c r="BM602" s="150"/>
      <c r="BN602" s="150"/>
      <c r="BO602" s="150"/>
      <c r="BP602" s="150"/>
      <c r="BQ602" s="150"/>
      <c r="BR602" s="150"/>
      <c r="BS602" s="150"/>
      <c r="BT602" s="150"/>
      <c r="BU602" s="150"/>
      <c r="BV602" s="150"/>
      <c r="BW602" s="150"/>
      <c r="BX602" s="150"/>
      <c r="BY602" s="150"/>
      <c r="BZ602" s="150"/>
      <c r="CA602" s="150"/>
      <c r="CB602" s="150"/>
      <c r="CC602" s="150"/>
      <c r="CD602" s="150"/>
      <c r="CE602" s="150"/>
      <c r="CF602" s="150"/>
      <c r="CG602" s="150"/>
      <c r="CH602" s="150"/>
      <c r="CI602" s="150"/>
      <c r="CJ602" s="150"/>
      <c r="CK602" s="150"/>
      <c r="CL602" s="150"/>
      <c r="CM602" s="150"/>
      <c r="CN602" s="150"/>
      <c r="CO602" s="150"/>
      <c r="CP602" s="150"/>
      <c r="CQ602" s="150"/>
      <c r="CR602" s="150"/>
      <c r="CS602" s="150"/>
      <c r="CT602" s="150"/>
      <c r="CU602" s="150"/>
      <c r="CV602" s="150"/>
      <c r="CW602" s="150"/>
      <c r="CX602" s="150"/>
      <c r="CY602" s="150"/>
    </row>
    <row r="603" ht="12.75" customHeight="1">
      <c r="A603" s="151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L603" s="150"/>
      <c r="BM603" s="150"/>
      <c r="BN603" s="150"/>
      <c r="BO603" s="150"/>
      <c r="BP603" s="150"/>
      <c r="BQ603" s="150"/>
      <c r="BR603" s="150"/>
      <c r="BS603" s="150"/>
      <c r="BT603" s="150"/>
      <c r="BU603" s="150"/>
      <c r="BV603" s="150"/>
      <c r="BW603" s="150"/>
      <c r="BX603" s="150"/>
      <c r="BY603" s="150"/>
      <c r="BZ603" s="150"/>
      <c r="CA603" s="150"/>
      <c r="CB603" s="150"/>
      <c r="CC603" s="150"/>
      <c r="CD603" s="150"/>
      <c r="CE603" s="150"/>
      <c r="CF603" s="150"/>
      <c r="CG603" s="150"/>
      <c r="CH603" s="150"/>
      <c r="CI603" s="150"/>
      <c r="CJ603" s="150"/>
      <c r="CK603" s="150"/>
      <c r="CL603" s="150"/>
      <c r="CM603" s="150"/>
      <c r="CN603" s="150"/>
      <c r="CO603" s="150"/>
      <c r="CP603" s="150"/>
      <c r="CQ603" s="150"/>
      <c r="CR603" s="150"/>
      <c r="CS603" s="150"/>
      <c r="CT603" s="150"/>
      <c r="CU603" s="150"/>
      <c r="CV603" s="150"/>
      <c r="CW603" s="150"/>
      <c r="CX603" s="150"/>
      <c r="CY603" s="150"/>
    </row>
    <row r="604" ht="12.75" customHeight="1">
      <c r="A604" s="151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L604" s="150"/>
      <c r="BM604" s="150"/>
      <c r="BN604" s="150"/>
      <c r="BO604" s="150"/>
      <c r="BP604" s="150"/>
      <c r="BQ604" s="150"/>
      <c r="BR604" s="150"/>
      <c r="BS604" s="150"/>
      <c r="BT604" s="150"/>
      <c r="BU604" s="150"/>
      <c r="BV604" s="150"/>
      <c r="BW604" s="150"/>
      <c r="BX604" s="150"/>
      <c r="BY604" s="150"/>
      <c r="BZ604" s="150"/>
      <c r="CA604" s="150"/>
      <c r="CB604" s="150"/>
      <c r="CC604" s="150"/>
      <c r="CD604" s="150"/>
      <c r="CE604" s="150"/>
      <c r="CF604" s="150"/>
      <c r="CG604" s="150"/>
      <c r="CH604" s="150"/>
      <c r="CI604" s="150"/>
      <c r="CJ604" s="150"/>
      <c r="CK604" s="150"/>
      <c r="CL604" s="150"/>
      <c r="CM604" s="150"/>
      <c r="CN604" s="150"/>
      <c r="CO604" s="150"/>
      <c r="CP604" s="150"/>
      <c r="CQ604" s="150"/>
      <c r="CR604" s="150"/>
      <c r="CS604" s="150"/>
      <c r="CT604" s="150"/>
      <c r="CU604" s="150"/>
      <c r="CV604" s="150"/>
      <c r="CW604" s="150"/>
      <c r="CX604" s="150"/>
      <c r="CY604" s="150"/>
    </row>
    <row r="605" ht="12.75" customHeight="1">
      <c r="A605" s="151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  <c r="BL605" s="150"/>
      <c r="BM605" s="150"/>
      <c r="BN605" s="150"/>
      <c r="BO605" s="150"/>
      <c r="BP605" s="150"/>
      <c r="BQ605" s="150"/>
      <c r="BR605" s="150"/>
      <c r="BS605" s="150"/>
      <c r="BT605" s="150"/>
      <c r="BU605" s="150"/>
      <c r="BV605" s="150"/>
      <c r="BW605" s="150"/>
      <c r="BX605" s="150"/>
      <c r="BY605" s="150"/>
      <c r="BZ605" s="150"/>
      <c r="CA605" s="150"/>
      <c r="CB605" s="150"/>
      <c r="CC605" s="150"/>
      <c r="CD605" s="150"/>
      <c r="CE605" s="150"/>
      <c r="CF605" s="150"/>
      <c r="CG605" s="150"/>
      <c r="CH605" s="150"/>
      <c r="CI605" s="150"/>
      <c r="CJ605" s="150"/>
      <c r="CK605" s="150"/>
      <c r="CL605" s="150"/>
      <c r="CM605" s="150"/>
      <c r="CN605" s="150"/>
      <c r="CO605" s="150"/>
      <c r="CP605" s="150"/>
      <c r="CQ605" s="150"/>
      <c r="CR605" s="150"/>
      <c r="CS605" s="150"/>
      <c r="CT605" s="150"/>
      <c r="CU605" s="150"/>
      <c r="CV605" s="150"/>
      <c r="CW605" s="150"/>
      <c r="CX605" s="150"/>
      <c r="CY605" s="150"/>
    </row>
    <row r="606" ht="12.75" customHeight="1">
      <c r="A606" s="151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  <c r="BL606" s="150"/>
      <c r="BM606" s="150"/>
      <c r="BN606" s="150"/>
      <c r="BO606" s="150"/>
      <c r="BP606" s="150"/>
      <c r="BQ606" s="150"/>
      <c r="BR606" s="150"/>
      <c r="BS606" s="150"/>
      <c r="BT606" s="150"/>
      <c r="BU606" s="150"/>
      <c r="BV606" s="150"/>
      <c r="BW606" s="150"/>
      <c r="BX606" s="150"/>
      <c r="BY606" s="150"/>
      <c r="BZ606" s="150"/>
      <c r="CA606" s="150"/>
      <c r="CB606" s="150"/>
      <c r="CC606" s="150"/>
      <c r="CD606" s="150"/>
      <c r="CE606" s="150"/>
      <c r="CF606" s="150"/>
      <c r="CG606" s="150"/>
      <c r="CH606" s="150"/>
      <c r="CI606" s="150"/>
      <c r="CJ606" s="150"/>
      <c r="CK606" s="150"/>
      <c r="CL606" s="150"/>
      <c r="CM606" s="150"/>
      <c r="CN606" s="150"/>
      <c r="CO606" s="150"/>
      <c r="CP606" s="150"/>
      <c r="CQ606" s="150"/>
      <c r="CR606" s="150"/>
      <c r="CS606" s="150"/>
      <c r="CT606" s="150"/>
      <c r="CU606" s="150"/>
      <c r="CV606" s="150"/>
      <c r="CW606" s="150"/>
      <c r="CX606" s="150"/>
      <c r="CY606" s="150"/>
    </row>
    <row r="607" ht="12.75" customHeight="1">
      <c r="A607" s="151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  <c r="BL607" s="150"/>
      <c r="BM607" s="150"/>
      <c r="BN607" s="150"/>
      <c r="BO607" s="150"/>
      <c r="BP607" s="150"/>
      <c r="BQ607" s="150"/>
      <c r="BR607" s="150"/>
      <c r="BS607" s="150"/>
      <c r="BT607" s="150"/>
      <c r="BU607" s="150"/>
      <c r="BV607" s="150"/>
      <c r="BW607" s="150"/>
      <c r="BX607" s="150"/>
      <c r="BY607" s="150"/>
      <c r="BZ607" s="150"/>
      <c r="CA607" s="150"/>
      <c r="CB607" s="150"/>
      <c r="CC607" s="150"/>
      <c r="CD607" s="150"/>
      <c r="CE607" s="150"/>
      <c r="CF607" s="150"/>
      <c r="CG607" s="150"/>
      <c r="CH607" s="150"/>
      <c r="CI607" s="150"/>
      <c r="CJ607" s="150"/>
      <c r="CK607" s="150"/>
      <c r="CL607" s="150"/>
      <c r="CM607" s="150"/>
      <c r="CN607" s="150"/>
      <c r="CO607" s="150"/>
      <c r="CP607" s="150"/>
      <c r="CQ607" s="150"/>
      <c r="CR607" s="150"/>
      <c r="CS607" s="150"/>
      <c r="CT607" s="150"/>
      <c r="CU607" s="150"/>
      <c r="CV607" s="150"/>
      <c r="CW607" s="150"/>
      <c r="CX607" s="150"/>
      <c r="CY607" s="150"/>
    </row>
    <row r="608" ht="12.75" customHeight="1">
      <c r="A608" s="151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  <c r="BL608" s="150"/>
      <c r="BM608" s="150"/>
      <c r="BN608" s="150"/>
      <c r="BO608" s="150"/>
      <c r="BP608" s="150"/>
      <c r="BQ608" s="150"/>
      <c r="BR608" s="150"/>
      <c r="BS608" s="150"/>
      <c r="BT608" s="150"/>
      <c r="BU608" s="150"/>
      <c r="BV608" s="150"/>
      <c r="BW608" s="150"/>
      <c r="BX608" s="150"/>
      <c r="BY608" s="150"/>
      <c r="BZ608" s="150"/>
      <c r="CA608" s="150"/>
      <c r="CB608" s="150"/>
      <c r="CC608" s="150"/>
      <c r="CD608" s="150"/>
      <c r="CE608" s="150"/>
      <c r="CF608" s="150"/>
      <c r="CG608" s="150"/>
      <c r="CH608" s="150"/>
      <c r="CI608" s="150"/>
      <c r="CJ608" s="150"/>
      <c r="CK608" s="150"/>
      <c r="CL608" s="150"/>
      <c r="CM608" s="150"/>
      <c r="CN608" s="150"/>
      <c r="CO608" s="150"/>
      <c r="CP608" s="150"/>
      <c r="CQ608" s="150"/>
      <c r="CR608" s="150"/>
      <c r="CS608" s="150"/>
      <c r="CT608" s="150"/>
      <c r="CU608" s="150"/>
      <c r="CV608" s="150"/>
      <c r="CW608" s="150"/>
      <c r="CX608" s="150"/>
      <c r="CY608" s="150"/>
    </row>
    <row r="609" ht="12.75" customHeight="1">
      <c r="A609" s="151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  <c r="BL609" s="150"/>
      <c r="BM609" s="150"/>
      <c r="BN609" s="150"/>
      <c r="BO609" s="150"/>
      <c r="BP609" s="150"/>
      <c r="BQ609" s="150"/>
      <c r="BR609" s="150"/>
      <c r="BS609" s="150"/>
      <c r="BT609" s="150"/>
      <c r="BU609" s="150"/>
      <c r="BV609" s="150"/>
      <c r="BW609" s="150"/>
      <c r="BX609" s="150"/>
      <c r="BY609" s="150"/>
      <c r="BZ609" s="150"/>
      <c r="CA609" s="150"/>
      <c r="CB609" s="150"/>
      <c r="CC609" s="150"/>
      <c r="CD609" s="150"/>
      <c r="CE609" s="150"/>
      <c r="CF609" s="150"/>
      <c r="CG609" s="150"/>
      <c r="CH609" s="150"/>
      <c r="CI609" s="150"/>
      <c r="CJ609" s="150"/>
      <c r="CK609" s="150"/>
      <c r="CL609" s="150"/>
      <c r="CM609" s="150"/>
      <c r="CN609" s="150"/>
      <c r="CO609" s="150"/>
      <c r="CP609" s="150"/>
      <c r="CQ609" s="150"/>
      <c r="CR609" s="150"/>
      <c r="CS609" s="150"/>
      <c r="CT609" s="150"/>
      <c r="CU609" s="150"/>
      <c r="CV609" s="150"/>
      <c r="CW609" s="150"/>
      <c r="CX609" s="150"/>
      <c r="CY609" s="150"/>
    </row>
    <row r="610" ht="12.75" customHeight="1">
      <c r="A610" s="151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  <c r="BL610" s="150"/>
      <c r="BM610" s="150"/>
      <c r="BN610" s="150"/>
      <c r="BO610" s="150"/>
      <c r="BP610" s="150"/>
      <c r="BQ610" s="150"/>
      <c r="BR610" s="150"/>
      <c r="BS610" s="150"/>
      <c r="BT610" s="150"/>
      <c r="BU610" s="150"/>
      <c r="BV610" s="150"/>
      <c r="BW610" s="150"/>
      <c r="BX610" s="150"/>
      <c r="BY610" s="150"/>
      <c r="BZ610" s="150"/>
      <c r="CA610" s="150"/>
      <c r="CB610" s="150"/>
      <c r="CC610" s="150"/>
      <c r="CD610" s="150"/>
      <c r="CE610" s="150"/>
      <c r="CF610" s="150"/>
      <c r="CG610" s="150"/>
      <c r="CH610" s="150"/>
      <c r="CI610" s="150"/>
      <c r="CJ610" s="150"/>
      <c r="CK610" s="150"/>
      <c r="CL610" s="150"/>
      <c r="CM610" s="150"/>
      <c r="CN610" s="150"/>
      <c r="CO610" s="150"/>
      <c r="CP610" s="150"/>
      <c r="CQ610" s="150"/>
      <c r="CR610" s="150"/>
      <c r="CS610" s="150"/>
      <c r="CT610" s="150"/>
      <c r="CU610" s="150"/>
      <c r="CV610" s="150"/>
      <c r="CW610" s="150"/>
      <c r="CX610" s="150"/>
      <c r="CY610" s="150"/>
    </row>
    <row r="611" ht="12.75" customHeight="1">
      <c r="A611" s="151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  <c r="BL611" s="150"/>
      <c r="BM611" s="150"/>
      <c r="BN611" s="150"/>
      <c r="BO611" s="150"/>
      <c r="BP611" s="150"/>
      <c r="BQ611" s="150"/>
      <c r="BR611" s="150"/>
      <c r="BS611" s="150"/>
      <c r="BT611" s="150"/>
      <c r="BU611" s="150"/>
      <c r="BV611" s="150"/>
      <c r="BW611" s="150"/>
      <c r="BX611" s="150"/>
      <c r="BY611" s="150"/>
      <c r="BZ611" s="150"/>
      <c r="CA611" s="150"/>
      <c r="CB611" s="150"/>
      <c r="CC611" s="150"/>
      <c r="CD611" s="150"/>
      <c r="CE611" s="150"/>
      <c r="CF611" s="150"/>
      <c r="CG611" s="150"/>
      <c r="CH611" s="150"/>
      <c r="CI611" s="150"/>
      <c r="CJ611" s="150"/>
      <c r="CK611" s="150"/>
      <c r="CL611" s="150"/>
      <c r="CM611" s="150"/>
      <c r="CN611" s="150"/>
      <c r="CO611" s="150"/>
      <c r="CP611" s="150"/>
      <c r="CQ611" s="150"/>
      <c r="CR611" s="150"/>
      <c r="CS611" s="150"/>
      <c r="CT611" s="150"/>
      <c r="CU611" s="150"/>
      <c r="CV611" s="150"/>
      <c r="CW611" s="150"/>
      <c r="CX611" s="150"/>
      <c r="CY611" s="150"/>
    </row>
    <row r="612" ht="12.75" customHeight="1">
      <c r="A612" s="151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  <c r="BL612" s="150"/>
      <c r="BM612" s="150"/>
      <c r="BN612" s="150"/>
      <c r="BO612" s="150"/>
      <c r="BP612" s="150"/>
      <c r="BQ612" s="150"/>
      <c r="BR612" s="150"/>
      <c r="BS612" s="150"/>
      <c r="BT612" s="150"/>
      <c r="BU612" s="150"/>
      <c r="BV612" s="150"/>
      <c r="BW612" s="150"/>
      <c r="BX612" s="150"/>
      <c r="BY612" s="150"/>
      <c r="BZ612" s="150"/>
      <c r="CA612" s="150"/>
      <c r="CB612" s="150"/>
      <c r="CC612" s="150"/>
      <c r="CD612" s="150"/>
      <c r="CE612" s="150"/>
      <c r="CF612" s="150"/>
      <c r="CG612" s="150"/>
      <c r="CH612" s="150"/>
      <c r="CI612" s="150"/>
      <c r="CJ612" s="150"/>
      <c r="CK612" s="150"/>
      <c r="CL612" s="150"/>
      <c r="CM612" s="150"/>
      <c r="CN612" s="150"/>
      <c r="CO612" s="150"/>
      <c r="CP612" s="150"/>
      <c r="CQ612" s="150"/>
      <c r="CR612" s="150"/>
      <c r="CS612" s="150"/>
      <c r="CT612" s="150"/>
      <c r="CU612" s="150"/>
      <c r="CV612" s="150"/>
      <c r="CW612" s="150"/>
      <c r="CX612" s="150"/>
      <c r="CY612" s="150"/>
    </row>
    <row r="613" ht="12.75" customHeight="1">
      <c r="A613" s="151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  <c r="BL613" s="150"/>
      <c r="BM613" s="150"/>
      <c r="BN613" s="150"/>
      <c r="BO613" s="150"/>
      <c r="BP613" s="150"/>
      <c r="BQ613" s="150"/>
      <c r="BR613" s="150"/>
      <c r="BS613" s="150"/>
      <c r="BT613" s="150"/>
      <c r="BU613" s="150"/>
      <c r="BV613" s="150"/>
      <c r="BW613" s="150"/>
      <c r="BX613" s="150"/>
      <c r="BY613" s="150"/>
      <c r="BZ613" s="150"/>
      <c r="CA613" s="150"/>
      <c r="CB613" s="150"/>
      <c r="CC613" s="150"/>
      <c r="CD613" s="150"/>
      <c r="CE613" s="150"/>
      <c r="CF613" s="150"/>
      <c r="CG613" s="150"/>
      <c r="CH613" s="150"/>
      <c r="CI613" s="150"/>
      <c r="CJ613" s="150"/>
      <c r="CK613" s="150"/>
      <c r="CL613" s="150"/>
      <c r="CM613" s="150"/>
      <c r="CN613" s="150"/>
      <c r="CO613" s="150"/>
      <c r="CP613" s="150"/>
      <c r="CQ613" s="150"/>
      <c r="CR613" s="150"/>
      <c r="CS613" s="150"/>
      <c r="CT613" s="150"/>
      <c r="CU613" s="150"/>
      <c r="CV613" s="150"/>
      <c r="CW613" s="150"/>
      <c r="CX613" s="150"/>
      <c r="CY613" s="150"/>
    </row>
    <row r="614" ht="12.75" customHeight="1">
      <c r="A614" s="151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  <c r="BL614" s="150"/>
      <c r="BM614" s="150"/>
      <c r="BN614" s="150"/>
      <c r="BO614" s="150"/>
      <c r="BP614" s="150"/>
      <c r="BQ614" s="150"/>
      <c r="BR614" s="150"/>
      <c r="BS614" s="150"/>
      <c r="BT614" s="150"/>
      <c r="BU614" s="150"/>
      <c r="BV614" s="150"/>
      <c r="BW614" s="150"/>
      <c r="BX614" s="150"/>
      <c r="BY614" s="150"/>
      <c r="BZ614" s="150"/>
      <c r="CA614" s="150"/>
      <c r="CB614" s="150"/>
      <c r="CC614" s="150"/>
      <c r="CD614" s="150"/>
      <c r="CE614" s="150"/>
      <c r="CF614" s="150"/>
      <c r="CG614" s="150"/>
      <c r="CH614" s="150"/>
      <c r="CI614" s="150"/>
      <c r="CJ614" s="150"/>
      <c r="CK614" s="150"/>
      <c r="CL614" s="150"/>
      <c r="CM614" s="150"/>
      <c r="CN614" s="150"/>
      <c r="CO614" s="150"/>
      <c r="CP614" s="150"/>
      <c r="CQ614" s="150"/>
      <c r="CR614" s="150"/>
      <c r="CS614" s="150"/>
      <c r="CT614" s="150"/>
      <c r="CU614" s="150"/>
      <c r="CV614" s="150"/>
      <c r="CW614" s="150"/>
      <c r="CX614" s="150"/>
      <c r="CY614" s="150"/>
    </row>
    <row r="615" ht="12.75" customHeight="1">
      <c r="A615" s="151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  <c r="BL615" s="150"/>
      <c r="BM615" s="150"/>
      <c r="BN615" s="150"/>
      <c r="BO615" s="150"/>
      <c r="BP615" s="150"/>
      <c r="BQ615" s="150"/>
      <c r="BR615" s="150"/>
      <c r="BS615" s="150"/>
      <c r="BT615" s="150"/>
      <c r="BU615" s="150"/>
      <c r="BV615" s="150"/>
      <c r="BW615" s="150"/>
      <c r="BX615" s="150"/>
      <c r="BY615" s="150"/>
      <c r="BZ615" s="150"/>
      <c r="CA615" s="150"/>
      <c r="CB615" s="150"/>
      <c r="CC615" s="150"/>
      <c r="CD615" s="150"/>
      <c r="CE615" s="150"/>
      <c r="CF615" s="150"/>
      <c r="CG615" s="150"/>
      <c r="CH615" s="150"/>
      <c r="CI615" s="150"/>
      <c r="CJ615" s="150"/>
      <c r="CK615" s="150"/>
      <c r="CL615" s="150"/>
      <c r="CM615" s="150"/>
      <c r="CN615" s="150"/>
      <c r="CO615" s="150"/>
      <c r="CP615" s="150"/>
      <c r="CQ615" s="150"/>
      <c r="CR615" s="150"/>
      <c r="CS615" s="150"/>
      <c r="CT615" s="150"/>
      <c r="CU615" s="150"/>
      <c r="CV615" s="150"/>
      <c r="CW615" s="150"/>
      <c r="CX615" s="150"/>
      <c r="CY615" s="150"/>
    </row>
    <row r="616" ht="12.75" customHeight="1">
      <c r="A616" s="151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  <c r="BL616" s="150"/>
      <c r="BM616" s="150"/>
      <c r="BN616" s="150"/>
      <c r="BO616" s="150"/>
      <c r="BP616" s="150"/>
      <c r="BQ616" s="150"/>
      <c r="BR616" s="150"/>
      <c r="BS616" s="150"/>
      <c r="BT616" s="150"/>
      <c r="BU616" s="150"/>
      <c r="BV616" s="150"/>
      <c r="BW616" s="150"/>
      <c r="BX616" s="150"/>
      <c r="BY616" s="150"/>
      <c r="BZ616" s="150"/>
      <c r="CA616" s="150"/>
      <c r="CB616" s="150"/>
      <c r="CC616" s="150"/>
      <c r="CD616" s="150"/>
      <c r="CE616" s="150"/>
      <c r="CF616" s="150"/>
      <c r="CG616" s="150"/>
      <c r="CH616" s="150"/>
      <c r="CI616" s="150"/>
      <c r="CJ616" s="150"/>
      <c r="CK616" s="150"/>
      <c r="CL616" s="150"/>
      <c r="CM616" s="150"/>
      <c r="CN616" s="150"/>
      <c r="CO616" s="150"/>
      <c r="CP616" s="150"/>
      <c r="CQ616" s="150"/>
      <c r="CR616" s="150"/>
      <c r="CS616" s="150"/>
      <c r="CT616" s="150"/>
      <c r="CU616" s="150"/>
      <c r="CV616" s="150"/>
      <c r="CW616" s="150"/>
      <c r="CX616" s="150"/>
      <c r="CY616" s="150"/>
    </row>
    <row r="617" ht="12.75" customHeight="1">
      <c r="A617" s="151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  <c r="BL617" s="150"/>
      <c r="BM617" s="150"/>
      <c r="BN617" s="150"/>
      <c r="BO617" s="150"/>
      <c r="BP617" s="150"/>
      <c r="BQ617" s="150"/>
      <c r="BR617" s="150"/>
      <c r="BS617" s="150"/>
      <c r="BT617" s="150"/>
      <c r="BU617" s="150"/>
      <c r="BV617" s="150"/>
      <c r="BW617" s="150"/>
      <c r="BX617" s="150"/>
      <c r="BY617" s="150"/>
      <c r="BZ617" s="150"/>
      <c r="CA617" s="150"/>
      <c r="CB617" s="150"/>
      <c r="CC617" s="150"/>
      <c r="CD617" s="150"/>
      <c r="CE617" s="150"/>
      <c r="CF617" s="150"/>
      <c r="CG617" s="150"/>
      <c r="CH617" s="150"/>
      <c r="CI617" s="150"/>
      <c r="CJ617" s="150"/>
      <c r="CK617" s="150"/>
      <c r="CL617" s="150"/>
      <c r="CM617" s="150"/>
      <c r="CN617" s="150"/>
      <c r="CO617" s="150"/>
      <c r="CP617" s="150"/>
      <c r="CQ617" s="150"/>
      <c r="CR617" s="150"/>
      <c r="CS617" s="150"/>
      <c r="CT617" s="150"/>
      <c r="CU617" s="150"/>
      <c r="CV617" s="150"/>
      <c r="CW617" s="150"/>
      <c r="CX617" s="150"/>
      <c r="CY617" s="150"/>
    </row>
    <row r="618" ht="12.75" customHeight="1">
      <c r="A618" s="151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  <c r="BL618" s="150"/>
      <c r="BM618" s="150"/>
      <c r="BN618" s="150"/>
      <c r="BO618" s="150"/>
      <c r="BP618" s="150"/>
      <c r="BQ618" s="150"/>
      <c r="BR618" s="150"/>
      <c r="BS618" s="150"/>
      <c r="BT618" s="150"/>
      <c r="BU618" s="150"/>
      <c r="BV618" s="150"/>
      <c r="BW618" s="150"/>
      <c r="BX618" s="150"/>
      <c r="BY618" s="150"/>
      <c r="BZ618" s="150"/>
      <c r="CA618" s="150"/>
      <c r="CB618" s="150"/>
      <c r="CC618" s="150"/>
      <c r="CD618" s="150"/>
      <c r="CE618" s="150"/>
      <c r="CF618" s="150"/>
      <c r="CG618" s="150"/>
      <c r="CH618" s="150"/>
      <c r="CI618" s="150"/>
      <c r="CJ618" s="150"/>
      <c r="CK618" s="150"/>
      <c r="CL618" s="150"/>
      <c r="CM618" s="150"/>
      <c r="CN618" s="150"/>
      <c r="CO618" s="150"/>
      <c r="CP618" s="150"/>
      <c r="CQ618" s="150"/>
      <c r="CR618" s="150"/>
      <c r="CS618" s="150"/>
      <c r="CT618" s="150"/>
      <c r="CU618" s="150"/>
      <c r="CV618" s="150"/>
      <c r="CW618" s="150"/>
      <c r="CX618" s="150"/>
      <c r="CY618" s="150"/>
    </row>
    <row r="619" ht="12.75" customHeight="1">
      <c r="A619" s="151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  <c r="BL619" s="150"/>
      <c r="BM619" s="150"/>
      <c r="BN619" s="150"/>
      <c r="BO619" s="150"/>
      <c r="BP619" s="150"/>
      <c r="BQ619" s="150"/>
      <c r="BR619" s="150"/>
      <c r="BS619" s="150"/>
      <c r="BT619" s="150"/>
      <c r="BU619" s="150"/>
      <c r="BV619" s="150"/>
      <c r="BW619" s="150"/>
      <c r="BX619" s="150"/>
      <c r="BY619" s="150"/>
      <c r="BZ619" s="150"/>
      <c r="CA619" s="150"/>
      <c r="CB619" s="150"/>
      <c r="CC619" s="150"/>
      <c r="CD619" s="150"/>
      <c r="CE619" s="150"/>
      <c r="CF619" s="150"/>
      <c r="CG619" s="150"/>
      <c r="CH619" s="150"/>
      <c r="CI619" s="150"/>
      <c r="CJ619" s="150"/>
      <c r="CK619" s="150"/>
      <c r="CL619" s="150"/>
      <c r="CM619" s="150"/>
      <c r="CN619" s="150"/>
      <c r="CO619" s="150"/>
      <c r="CP619" s="150"/>
      <c r="CQ619" s="150"/>
      <c r="CR619" s="150"/>
      <c r="CS619" s="150"/>
      <c r="CT619" s="150"/>
      <c r="CU619" s="150"/>
      <c r="CV619" s="150"/>
      <c r="CW619" s="150"/>
      <c r="CX619" s="150"/>
      <c r="CY619" s="150"/>
    </row>
    <row r="620" ht="12.75" customHeight="1">
      <c r="A620" s="151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  <c r="BL620" s="150"/>
      <c r="BM620" s="150"/>
      <c r="BN620" s="150"/>
      <c r="BO620" s="150"/>
      <c r="BP620" s="150"/>
      <c r="BQ620" s="150"/>
      <c r="BR620" s="150"/>
      <c r="BS620" s="150"/>
      <c r="BT620" s="150"/>
      <c r="BU620" s="150"/>
      <c r="BV620" s="150"/>
      <c r="BW620" s="150"/>
      <c r="BX620" s="150"/>
      <c r="BY620" s="150"/>
      <c r="BZ620" s="150"/>
      <c r="CA620" s="150"/>
      <c r="CB620" s="150"/>
      <c r="CC620" s="150"/>
      <c r="CD620" s="150"/>
      <c r="CE620" s="150"/>
      <c r="CF620" s="150"/>
      <c r="CG620" s="150"/>
      <c r="CH620" s="150"/>
      <c r="CI620" s="150"/>
      <c r="CJ620" s="150"/>
      <c r="CK620" s="150"/>
      <c r="CL620" s="150"/>
      <c r="CM620" s="150"/>
      <c r="CN620" s="150"/>
      <c r="CO620" s="150"/>
      <c r="CP620" s="150"/>
      <c r="CQ620" s="150"/>
      <c r="CR620" s="150"/>
      <c r="CS620" s="150"/>
      <c r="CT620" s="150"/>
      <c r="CU620" s="150"/>
      <c r="CV620" s="150"/>
      <c r="CW620" s="150"/>
      <c r="CX620" s="150"/>
      <c r="CY620" s="150"/>
    </row>
    <row r="621" ht="12.75" customHeight="1">
      <c r="A621" s="151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  <c r="BL621" s="150"/>
      <c r="BM621" s="150"/>
      <c r="BN621" s="150"/>
      <c r="BO621" s="150"/>
      <c r="BP621" s="150"/>
      <c r="BQ621" s="150"/>
      <c r="BR621" s="150"/>
      <c r="BS621" s="150"/>
      <c r="BT621" s="150"/>
      <c r="BU621" s="150"/>
      <c r="BV621" s="150"/>
      <c r="BW621" s="150"/>
      <c r="BX621" s="150"/>
      <c r="BY621" s="150"/>
      <c r="BZ621" s="150"/>
      <c r="CA621" s="150"/>
      <c r="CB621" s="150"/>
      <c r="CC621" s="150"/>
      <c r="CD621" s="150"/>
      <c r="CE621" s="150"/>
      <c r="CF621" s="150"/>
      <c r="CG621" s="150"/>
      <c r="CH621" s="150"/>
      <c r="CI621" s="150"/>
      <c r="CJ621" s="150"/>
      <c r="CK621" s="150"/>
      <c r="CL621" s="150"/>
      <c r="CM621" s="150"/>
      <c r="CN621" s="150"/>
      <c r="CO621" s="150"/>
      <c r="CP621" s="150"/>
      <c r="CQ621" s="150"/>
      <c r="CR621" s="150"/>
      <c r="CS621" s="150"/>
      <c r="CT621" s="150"/>
      <c r="CU621" s="150"/>
      <c r="CV621" s="150"/>
      <c r="CW621" s="150"/>
      <c r="CX621" s="150"/>
      <c r="CY621" s="150"/>
    </row>
    <row r="622" ht="12.75" customHeight="1">
      <c r="A622" s="151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  <c r="BL622" s="150"/>
      <c r="BM622" s="150"/>
      <c r="BN622" s="150"/>
      <c r="BO622" s="150"/>
      <c r="BP622" s="150"/>
      <c r="BQ622" s="150"/>
      <c r="BR622" s="150"/>
      <c r="BS622" s="150"/>
      <c r="BT622" s="150"/>
      <c r="BU622" s="150"/>
      <c r="BV622" s="150"/>
      <c r="BW622" s="150"/>
      <c r="BX622" s="150"/>
      <c r="BY622" s="150"/>
      <c r="BZ622" s="150"/>
      <c r="CA622" s="150"/>
      <c r="CB622" s="150"/>
      <c r="CC622" s="150"/>
      <c r="CD622" s="150"/>
      <c r="CE622" s="150"/>
      <c r="CF622" s="150"/>
      <c r="CG622" s="150"/>
      <c r="CH622" s="150"/>
      <c r="CI622" s="150"/>
      <c r="CJ622" s="150"/>
      <c r="CK622" s="150"/>
      <c r="CL622" s="150"/>
      <c r="CM622" s="150"/>
      <c r="CN622" s="150"/>
      <c r="CO622" s="150"/>
      <c r="CP622" s="150"/>
      <c r="CQ622" s="150"/>
      <c r="CR622" s="150"/>
      <c r="CS622" s="150"/>
      <c r="CT622" s="150"/>
      <c r="CU622" s="150"/>
      <c r="CV622" s="150"/>
      <c r="CW622" s="150"/>
      <c r="CX622" s="150"/>
      <c r="CY622" s="150"/>
    </row>
    <row r="623" ht="12.75" customHeight="1">
      <c r="A623" s="151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  <c r="BL623" s="150"/>
      <c r="BM623" s="150"/>
      <c r="BN623" s="150"/>
      <c r="BO623" s="150"/>
      <c r="BP623" s="150"/>
      <c r="BQ623" s="150"/>
      <c r="BR623" s="150"/>
      <c r="BS623" s="150"/>
      <c r="BT623" s="150"/>
      <c r="BU623" s="150"/>
      <c r="BV623" s="150"/>
      <c r="BW623" s="150"/>
      <c r="BX623" s="150"/>
      <c r="BY623" s="150"/>
      <c r="BZ623" s="150"/>
      <c r="CA623" s="150"/>
      <c r="CB623" s="150"/>
      <c r="CC623" s="150"/>
      <c r="CD623" s="150"/>
      <c r="CE623" s="150"/>
      <c r="CF623" s="150"/>
      <c r="CG623" s="150"/>
      <c r="CH623" s="150"/>
      <c r="CI623" s="150"/>
      <c r="CJ623" s="150"/>
      <c r="CK623" s="150"/>
      <c r="CL623" s="150"/>
      <c r="CM623" s="150"/>
      <c r="CN623" s="150"/>
      <c r="CO623" s="150"/>
      <c r="CP623" s="150"/>
      <c r="CQ623" s="150"/>
      <c r="CR623" s="150"/>
      <c r="CS623" s="150"/>
      <c r="CT623" s="150"/>
      <c r="CU623" s="150"/>
      <c r="CV623" s="150"/>
      <c r="CW623" s="150"/>
      <c r="CX623" s="150"/>
      <c r="CY623" s="150"/>
    </row>
    <row r="624" ht="12.75" customHeight="1">
      <c r="A624" s="151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  <c r="BL624" s="150"/>
      <c r="BM624" s="150"/>
      <c r="BN624" s="150"/>
      <c r="BO624" s="150"/>
      <c r="BP624" s="150"/>
      <c r="BQ624" s="150"/>
      <c r="BR624" s="150"/>
      <c r="BS624" s="150"/>
      <c r="BT624" s="150"/>
      <c r="BU624" s="150"/>
      <c r="BV624" s="150"/>
      <c r="BW624" s="150"/>
      <c r="BX624" s="150"/>
      <c r="BY624" s="150"/>
      <c r="BZ624" s="150"/>
      <c r="CA624" s="150"/>
      <c r="CB624" s="150"/>
      <c r="CC624" s="150"/>
      <c r="CD624" s="150"/>
      <c r="CE624" s="150"/>
      <c r="CF624" s="150"/>
      <c r="CG624" s="150"/>
      <c r="CH624" s="150"/>
      <c r="CI624" s="150"/>
      <c r="CJ624" s="150"/>
      <c r="CK624" s="150"/>
      <c r="CL624" s="150"/>
      <c r="CM624" s="150"/>
      <c r="CN624" s="150"/>
      <c r="CO624" s="150"/>
      <c r="CP624" s="150"/>
      <c r="CQ624" s="150"/>
      <c r="CR624" s="150"/>
      <c r="CS624" s="150"/>
      <c r="CT624" s="150"/>
      <c r="CU624" s="150"/>
      <c r="CV624" s="150"/>
      <c r="CW624" s="150"/>
      <c r="CX624" s="150"/>
      <c r="CY624" s="150"/>
    </row>
    <row r="625" ht="12.75" customHeight="1">
      <c r="A625" s="151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  <c r="BL625" s="150"/>
      <c r="BM625" s="150"/>
      <c r="BN625" s="150"/>
      <c r="BO625" s="150"/>
      <c r="BP625" s="150"/>
      <c r="BQ625" s="150"/>
      <c r="BR625" s="150"/>
      <c r="BS625" s="150"/>
      <c r="BT625" s="150"/>
      <c r="BU625" s="150"/>
      <c r="BV625" s="150"/>
      <c r="BW625" s="150"/>
      <c r="BX625" s="150"/>
      <c r="BY625" s="150"/>
      <c r="BZ625" s="150"/>
      <c r="CA625" s="150"/>
      <c r="CB625" s="150"/>
      <c r="CC625" s="150"/>
      <c r="CD625" s="150"/>
      <c r="CE625" s="150"/>
      <c r="CF625" s="150"/>
      <c r="CG625" s="150"/>
      <c r="CH625" s="150"/>
      <c r="CI625" s="150"/>
      <c r="CJ625" s="150"/>
      <c r="CK625" s="150"/>
      <c r="CL625" s="150"/>
      <c r="CM625" s="150"/>
      <c r="CN625" s="150"/>
      <c r="CO625" s="150"/>
      <c r="CP625" s="150"/>
      <c r="CQ625" s="150"/>
      <c r="CR625" s="150"/>
      <c r="CS625" s="150"/>
      <c r="CT625" s="150"/>
      <c r="CU625" s="150"/>
      <c r="CV625" s="150"/>
      <c r="CW625" s="150"/>
      <c r="CX625" s="150"/>
      <c r="CY625" s="150"/>
    </row>
    <row r="626" ht="12.75" customHeight="1">
      <c r="A626" s="151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  <c r="BL626" s="150"/>
      <c r="BM626" s="150"/>
      <c r="BN626" s="150"/>
      <c r="BO626" s="150"/>
      <c r="BP626" s="150"/>
      <c r="BQ626" s="150"/>
      <c r="BR626" s="150"/>
      <c r="BS626" s="150"/>
      <c r="BT626" s="150"/>
      <c r="BU626" s="150"/>
      <c r="BV626" s="150"/>
      <c r="BW626" s="150"/>
      <c r="BX626" s="150"/>
      <c r="BY626" s="150"/>
      <c r="BZ626" s="150"/>
      <c r="CA626" s="150"/>
      <c r="CB626" s="150"/>
      <c r="CC626" s="150"/>
      <c r="CD626" s="150"/>
      <c r="CE626" s="150"/>
      <c r="CF626" s="150"/>
      <c r="CG626" s="150"/>
      <c r="CH626" s="150"/>
      <c r="CI626" s="150"/>
      <c r="CJ626" s="150"/>
      <c r="CK626" s="150"/>
      <c r="CL626" s="150"/>
      <c r="CM626" s="150"/>
      <c r="CN626" s="150"/>
      <c r="CO626" s="150"/>
      <c r="CP626" s="150"/>
      <c r="CQ626" s="150"/>
      <c r="CR626" s="150"/>
      <c r="CS626" s="150"/>
      <c r="CT626" s="150"/>
      <c r="CU626" s="150"/>
      <c r="CV626" s="150"/>
      <c r="CW626" s="150"/>
      <c r="CX626" s="150"/>
      <c r="CY626" s="150"/>
    </row>
    <row r="627" ht="12.75" customHeight="1">
      <c r="A627" s="1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  <c r="BL627" s="150"/>
      <c r="BM627" s="150"/>
      <c r="BN627" s="150"/>
      <c r="BO627" s="150"/>
      <c r="BP627" s="150"/>
      <c r="BQ627" s="150"/>
      <c r="BR627" s="150"/>
      <c r="BS627" s="150"/>
      <c r="BT627" s="150"/>
      <c r="BU627" s="150"/>
      <c r="BV627" s="150"/>
      <c r="BW627" s="150"/>
      <c r="BX627" s="150"/>
      <c r="BY627" s="150"/>
      <c r="BZ627" s="150"/>
      <c r="CA627" s="150"/>
      <c r="CB627" s="150"/>
      <c r="CC627" s="150"/>
      <c r="CD627" s="150"/>
      <c r="CE627" s="150"/>
      <c r="CF627" s="150"/>
      <c r="CG627" s="150"/>
      <c r="CH627" s="150"/>
      <c r="CI627" s="150"/>
      <c r="CJ627" s="150"/>
      <c r="CK627" s="150"/>
      <c r="CL627" s="150"/>
      <c r="CM627" s="150"/>
      <c r="CN627" s="150"/>
      <c r="CO627" s="150"/>
      <c r="CP627" s="150"/>
      <c r="CQ627" s="150"/>
      <c r="CR627" s="150"/>
      <c r="CS627" s="150"/>
      <c r="CT627" s="150"/>
      <c r="CU627" s="150"/>
      <c r="CV627" s="150"/>
      <c r="CW627" s="150"/>
      <c r="CX627" s="150"/>
      <c r="CY627" s="150"/>
    </row>
    <row r="628" ht="12.75" customHeight="1">
      <c r="A628" s="151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  <c r="BL628" s="150"/>
      <c r="BM628" s="150"/>
      <c r="BN628" s="150"/>
      <c r="BO628" s="150"/>
      <c r="BP628" s="150"/>
      <c r="BQ628" s="150"/>
      <c r="BR628" s="150"/>
      <c r="BS628" s="150"/>
      <c r="BT628" s="150"/>
      <c r="BU628" s="150"/>
      <c r="BV628" s="150"/>
      <c r="BW628" s="150"/>
      <c r="BX628" s="150"/>
      <c r="BY628" s="150"/>
      <c r="BZ628" s="150"/>
      <c r="CA628" s="150"/>
      <c r="CB628" s="150"/>
      <c r="CC628" s="150"/>
      <c r="CD628" s="150"/>
      <c r="CE628" s="150"/>
      <c r="CF628" s="150"/>
      <c r="CG628" s="150"/>
      <c r="CH628" s="150"/>
      <c r="CI628" s="150"/>
      <c r="CJ628" s="150"/>
      <c r="CK628" s="150"/>
      <c r="CL628" s="150"/>
      <c r="CM628" s="150"/>
      <c r="CN628" s="150"/>
      <c r="CO628" s="150"/>
      <c r="CP628" s="150"/>
      <c r="CQ628" s="150"/>
      <c r="CR628" s="150"/>
      <c r="CS628" s="150"/>
      <c r="CT628" s="150"/>
      <c r="CU628" s="150"/>
      <c r="CV628" s="150"/>
      <c r="CW628" s="150"/>
      <c r="CX628" s="150"/>
      <c r="CY628" s="150"/>
    </row>
    <row r="629" ht="12.75" customHeight="1">
      <c r="A629" s="151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  <c r="BL629" s="150"/>
      <c r="BM629" s="150"/>
      <c r="BN629" s="150"/>
      <c r="BO629" s="150"/>
      <c r="BP629" s="150"/>
      <c r="BQ629" s="150"/>
      <c r="BR629" s="150"/>
      <c r="BS629" s="150"/>
      <c r="BT629" s="150"/>
      <c r="BU629" s="150"/>
      <c r="BV629" s="150"/>
      <c r="BW629" s="150"/>
      <c r="BX629" s="150"/>
      <c r="BY629" s="150"/>
      <c r="BZ629" s="150"/>
      <c r="CA629" s="150"/>
      <c r="CB629" s="150"/>
      <c r="CC629" s="150"/>
      <c r="CD629" s="150"/>
      <c r="CE629" s="150"/>
      <c r="CF629" s="150"/>
      <c r="CG629" s="150"/>
      <c r="CH629" s="150"/>
      <c r="CI629" s="150"/>
      <c r="CJ629" s="150"/>
      <c r="CK629" s="150"/>
      <c r="CL629" s="150"/>
      <c r="CM629" s="150"/>
      <c r="CN629" s="150"/>
      <c r="CO629" s="150"/>
      <c r="CP629" s="150"/>
      <c r="CQ629" s="150"/>
      <c r="CR629" s="150"/>
      <c r="CS629" s="150"/>
      <c r="CT629" s="150"/>
      <c r="CU629" s="150"/>
      <c r="CV629" s="150"/>
      <c r="CW629" s="150"/>
      <c r="CX629" s="150"/>
      <c r="CY629" s="150"/>
    </row>
    <row r="630" ht="12.75" customHeight="1">
      <c r="A630" s="151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  <c r="BL630" s="150"/>
      <c r="BM630" s="150"/>
      <c r="BN630" s="150"/>
      <c r="BO630" s="150"/>
      <c r="BP630" s="150"/>
      <c r="BQ630" s="150"/>
      <c r="BR630" s="150"/>
      <c r="BS630" s="150"/>
      <c r="BT630" s="150"/>
      <c r="BU630" s="150"/>
      <c r="BV630" s="150"/>
      <c r="BW630" s="150"/>
      <c r="BX630" s="150"/>
      <c r="BY630" s="150"/>
      <c r="BZ630" s="150"/>
      <c r="CA630" s="150"/>
      <c r="CB630" s="150"/>
      <c r="CC630" s="150"/>
      <c r="CD630" s="150"/>
      <c r="CE630" s="150"/>
      <c r="CF630" s="150"/>
      <c r="CG630" s="150"/>
      <c r="CH630" s="150"/>
      <c r="CI630" s="150"/>
      <c r="CJ630" s="150"/>
      <c r="CK630" s="150"/>
      <c r="CL630" s="150"/>
      <c r="CM630" s="150"/>
      <c r="CN630" s="150"/>
      <c r="CO630" s="150"/>
      <c r="CP630" s="150"/>
      <c r="CQ630" s="150"/>
      <c r="CR630" s="150"/>
      <c r="CS630" s="150"/>
      <c r="CT630" s="150"/>
      <c r="CU630" s="150"/>
      <c r="CV630" s="150"/>
      <c r="CW630" s="150"/>
      <c r="CX630" s="150"/>
      <c r="CY630" s="150"/>
    </row>
    <row r="631" ht="12.75" customHeight="1">
      <c r="A631" s="151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  <c r="BL631" s="150"/>
      <c r="BM631" s="150"/>
      <c r="BN631" s="150"/>
      <c r="BO631" s="150"/>
      <c r="BP631" s="150"/>
      <c r="BQ631" s="150"/>
      <c r="BR631" s="150"/>
      <c r="BS631" s="150"/>
      <c r="BT631" s="150"/>
      <c r="BU631" s="150"/>
      <c r="BV631" s="150"/>
      <c r="BW631" s="150"/>
      <c r="BX631" s="150"/>
      <c r="BY631" s="150"/>
      <c r="BZ631" s="150"/>
      <c r="CA631" s="150"/>
      <c r="CB631" s="150"/>
      <c r="CC631" s="150"/>
      <c r="CD631" s="150"/>
      <c r="CE631" s="150"/>
      <c r="CF631" s="150"/>
      <c r="CG631" s="150"/>
      <c r="CH631" s="150"/>
      <c r="CI631" s="150"/>
      <c r="CJ631" s="150"/>
      <c r="CK631" s="150"/>
      <c r="CL631" s="150"/>
      <c r="CM631" s="150"/>
      <c r="CN631" s="150"/>
      <c r="CO631" s="150"/>
      <c r="CP631" s="150"/>
      <c r="CQ631" s="150"/>
      <c r="CR631" s="150"/>
      <c r="CS631" s="150"/>
      <c r="CT631" s="150"/>
      <c r="CU631" s="150"/>
      <c r="CV631" s="150"/>
      <c r="CW631" s="150"/>
      <c r="CX631" s="150"/>
      <c r="CY631" s="150"/>
    </row>
    <row r="632" ht="12.75" customHeight="1">
      <c r="A632" s="151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  <c r="BL632" s="150"/>
      <c r="BM632" s="150"/>
      <c r="BN632" s="150"/>
      <c r="BO632" s="150"/>
      <c r="BP632" s="150"/>
      <c r="BQ632" s="150"/>
      <c r="BR632" s="150"/>
      <c r="BS632" s="150"/>
      <c r="BT632" s="150"/>
      <c r="BU632" s="150"/>
      <c r="BV632" s="150"/>
      <c r="BW632" s="150"/>
      <c r="BX632" s="150"/>
      <c r="BY632" s="150"/>
      <c r="BZ632" s="150"/>
      <c r="CA632" s="150"/>
      <c r="CB632" s="150"/>
      <c r="CC632" s="150"/>
      <c r="CD632" s="150"/>
      <c r="CE632" s="150"/>
      <c r="CF632" s="150"/>
      <c r="CG632" s="150"/>
      <c r="CH632" s="150"/>
      <c r="CI632" s="150"/>
      <c r="CJ632" s="150"/>
      <c r="CK632" s="150"/>
      <c r="CL632" s="150"/>
      <c r="CM632" s="150"/>
      <c r="CN632" s="150"/>
      <c r="CO632" s="150"/>
      <c r="CP632" s="150"/>
      <c r="CQ632" s="150"/>
      <c r="CR632" s="150"/>
      <c r="CS632" s="150"/>
      <c r="CT632" s="150"/>
      <c r="CU632" s="150"/>
      <c r="CV632" s="150"/>
      <c r="CW632" s="150"/>
      <c r="CX632" s="150"/>
      <c r="CY632" s="150"/>
    </row>
    <row r="633" ht="12.75" customHeight="1">
      <c r="A633" s="151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0"/>
      <c r="BN633" s="150"/>
      <c r="BO633" s="150"/>
      <c r="BP633" s="150"/>
      <c r="BQ633" s="150"/>
      <c r="BR633" s="150"/>
      <c r="BS633" s="150"/>
      <c r="BT633" s="150"/>
      <c r="BU633" s="150"/>
      <c r="BV633" s="150"/>
      <c r="BW633" s="150"/>
      <c r="BX633" s="150"/>
      <c r="BY633" s="150"/>
      <c r="BZ633" s="150"/>
      <c r="CA633" s="150"/>
      <c r="CB633" s="150"/>
      <c r="CC633" s="150"/>
      <c r="CD633" s="150"/>
      <c r="CE633" s="150"/>
      <c r="CF633" s="150"/>
      <c r="CG633" s="150"/>
      <c r="CH633" s="150"/>
      <c r="CI633" s="150"/>
      <c r="CJ633" s="150"/>
      <c r="CK633" s="150"/>
      <c r="CL633" s="150"/>
      <c r="CM633" s="150"/>
      <c r="CN633" s="150"/>
      <c r="CO633" s="150"/>
      <c r="CP633" s="150"/>
      <c r="CQ633" s="150"/>
      <c r="CR633" s="150"/>
      <c r="CS633" s="150"/>
      <c r="CT633" s="150"/>
      <c r="CU633" s="150"/>
      <c r="CV633" s="150"/>
      <c r="CW633" s="150"/>
      <c r="CX633" s="150"/>
      <c r="CY633" s="150"/>
    </row>
    <row r="634" ht="12.75" customHeight="1">
      <c r="A634" s="151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</row>
    <row r="635" ht="12.75" customHeight="1">
      <c r="A635" s="151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0"/>
      <c r="BN635" s="150"/>
      <c r="BO635" s="150"/>
      <c r="BP635" s="150"/>
      <c r="BQ635" s="150"/>
      <c r="BR635" s="150"/>
      <c r="BS635" s="150"/>
      <c r="BT635" s="150"/>
      <c r="BU635" s="150"/>
      <c r="BV635" s="150"/>
      <c r="BW635" s="150"/>
      <c r="BX635" s="150"/>
      <c r="BY635" s="150"/>
      <c r="BZ635" s="150"/>
      <c r="CA635" s="150"/>
      <c r="CB635" s="150"/>
      <c r="CC635" s="150"/>
      <c r="CD635" s="150"/>
      <c r="CE635" s="150"/>
      <c r="CF635" s="150"/>
      <c r="CG635" s="150"/>
      <c r="CH635" s="150"/>
      <c r="CI635" s="150"/>
      <c r="CJ635" s="150"/>
      <c r="CK635" s="150"/>
      <c r="CL635" s="150"/>
      <c r="CM635" s="150"/>
      <c r="CN635" s="150"/>
      <c r="CO635" s="150"/>
      <c r="CP635" s="150"/>
      <c r="CQ635" s="150"/>
      <c r="CR635" s="150"/>
      <c r="CS635" s="150"/>
      <c r="CT635" s="150"/>
      <c r="CU635" s="150"/>
      <c r="CV635" s="150"/>
      <c r="CW635" s="150"/>
      <c r="CX635" s="150"/>
      <c r="CY635" s="150"/>
    </row>
    <row r="636" ht="12.75" customHeight="1">
      <c r="A636" s="151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</row>
    <row r="637" ht="12.75" customHeight="1">
      <c r="A637" s="151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  <c r="BL637" s="150"/>
      <c r="BM637" s="150"/>
      <c r="BN637" s="150"/>
      <c r="BO637" s="150"/>
      <c r="BP637" s="150"/>
      <c r="BQ637" s="150"/>
      <c r="BR637" s="150"/>
      <c r="BS637" s="150"/>
      <c r="BT637" s="150"/>
      <c r="BU637" s="150"/>
      <c r="BV637" s="150"/>
      <c r="BW637" s="150"/>
      <c r="BX637" s="150"/>
      <c r="BY637" s="150"/>
      <c r="BZ637" s="150"/>
      <c r="CA637" s="150"/>
      <c r="CB637" s="150"/>
      <c r="CC637" s="150"/>
      <c r="CD637" s="150"/>
      <c r="CE637" s="150"/>
      <c r="CF637" s="150"/>
      <c r="CG637" s="150"/>
      <c r="CH637" s="150"/>
      <c r="CI637" s="150"/>
      <c r="CJ637" s="150"/>
      <c r="CK637" s="150"/>
      <c r="CL637" s="150"/>
      <c r="CM637" s="150"/>
      <c r="CN637" s="150"/>
      <c r="CO637" s="150"/>
      <c r="CP637" s="150"/>
      <c r="CQ637" s="150"/>
      <c r="CR637" s="150"/>
      <c r="CS637" s="150"/>
      <c r="CT637" s="150"/>
      <c r="CU637" s="150"/>
      <c r="CV637" s="150"/>
      <c r="CW637" s="150"/>
      <c r="CX637" s="150"/>
      <c r="CY637" s="150"/>
    </row>
    <row r="638" ht="12.75" customHeight="1">
      <c r="A638" s="151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  <c r="BL638" s="150"/>
      <c r="BM638" s="150"/>
      <c r="BN638" s="150"/>
      <c r="BO638" s="150"/>
      <c r="BP638" s="150"/>
      <c r="BQ638" s="150"/>
      <c r="BR638" s="150"/>
      <c r="BS638" s="150"/>
      <c r="BT638" s="150"/>
      <c r="BU638" s="150"/>
      <c r="BV638" s="150"/>
      <c r="BW638" s="150"/>
      <c r="BX638" s="150"/>
      <c r="BY638" s="150"/>
      <c r="BZ638" s="150"/>
      <c r="CA638" s="150"/>
      <c r="CB638" s="150"/>
      <c r="CC638" s="150"/>
      <c r="CD638" s="150"/>
      <c r="CE638" s="150"/>
      <c r="CF638" s="150"/>
      <c r="CG638" s="150"/>
      <c r="CH638" s="150"/>
      <c r="CI638" s="150"/>
      <c r="CJ638" s="150"/>
      <c r="CK638" s="150"/>
      <c r="CL638" s="150"/>
      <c r="CM638" s="150"/>
      <c r="CN638" s="150"/>
      <c r="CO638" s="150"/>
      <c r="CP638" s="150"/>
      <c r="CQ638" s="150"/>
      <c r="CR638" s="150"/>
      <c r="CS638" s="150"/>
      <c r="CT638" s="150"/>
      <c r="CU638" s="150"/>
      <c r="CV638" s="150"/>
      <c r="CW638" s="150"/>
      <c r="CX638" s="150"/>
      <c r="CY638" s="150"/>
    </row>
    <row r="639" ht="12.75" customHeight="1">
      <c r="A639" s="151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  <c r="BL639" s="150"/>
      <c r="BM639" s="150"/>
      <c r="BN639" s="150"/>
      <c r="BO639" s="150"/>
      <c r="BP639" s="150"/>
      <c r="BQ639" s="150"/>
      <c r="BR639" s="150"/>
      <c r="BS639" s="150"/>
      <c r="BT639" s="150"/>
      <c r="BU639" s="150"/>
      <c r="BV639" s="150"/>
      <c r="BW639" s="150"/>
      <c r="BX639" s="150"/>
      <c r="BY639" s="150"/>
      <c r="BZ639" s="150"/>
      <c r="CA639" s="150"/>
      <c r="CB639" s="150"/>
      <c r="CC639" s="150"/>
      <c r="CD639" s="150"/>
      <c r="CE639" s="150"/>
      <c r="CF639" s="150"/>
      <c r="CG639" s="150"/>
      <c r="CH639" s="150"/>
      <c r="CI639" s="150"/>
      <c r="CJ639" s="150"/>
      <c r="CK639" s="150"/>
      <c r="CL639" s="150"/>
      <c r="CM639" s="150"/>
      <c r="CN639" s="150"/>
      <c r="CO639" s="150"/>
      <c r="CP639" s="150"/>
      <c r="CQ639" s="150"/>
      <c r="CR639" s="150"/>
      <c r="CS639" s="150"/>
      <c r="CT639" s="150"/>
      <c r="CU639" s="150"/>
      <c r="CV639" s="150"/>
      <c r="CW639" s="150"/>
      <c r="CX639" s="150"/>
      <c r="CY639" s="150"/>
    </row>
    <row r="640" ht="12.75" customHeight="1">
      <c r="A640" s="151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  <c r="BL640" s="150"/>
      <c r="BM640" s="150"/>
      <c r="BN640" s="150"/>
      <c r="BO640" s="150"/>
      <c r="BP640" s="150"/>
      <c r="BQ640" s="150"/>
      <c r="BR640" s="150"/>
      <c r="BS640" s="150"/>
      <c r="BT640" s="150"/>
      <c r="BU640" s="150"/>
      <c r="BV640" s="150"/>
      <c r="BW640" s="150"/>
      <c r="BX640" s="150"/>
      <c r="BY640" s="150"/>
      <c r="BZ640" s="150"/>
      <c r="CA640" s="150"/>
      <c r="CB640" s="150"/>
      <c r="CC640" s="150"/>
      <c r="CD640" s="150"/>
      <c r="CE640" s="150"/>
      <c r="CF640" s="150"/>
      <c r="CG640" s="150"/>
      <c r="CH640" s="150"/>
      <c r="CI640" s="150"/>
      <c r="CJ640" s="150"/>
      <c r="CK640" s="150"/>
      <c r="CL640" s="150"/>
      <c r="CM640" s="150"/>
      <c r="CN640" s="150"/>
      <c r="CO640" s="150"/>
      <c r="CP640" s="150"/>
      <c r="CQ640" s="150"/>
      <c r="CR640" s="150"/>
      <c r="CS640" s="150"/>
      <c r="CT640" s="150"/>
      <c r="CU640" s="150"/>
      <c r="CV640" s="150"/>
      <c r="CW640" s="150"/>
      <c r="CX640" s="150"/>
      <c r="CY640" s="150"/>
    </row>
    <row r="641" ht="12.75" customHeight="1">
      <c r="A641" s="151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  <c r="BL641" s="150"/>
      <c r="BM641" s="150"/>
      <c r="BN641" s="150"/>
      <c r="BO641" s="150"/>
      <c r="BP641" s="150"/>
      <c r="BQ641" s="150"/>
      <c r="BR641" s="150"/>
      <c r="BS641" s="150"/>
      <c r="BT641" s="150"/>
      <c r="BU641" s="150"/>
      <c r="BV641" s="150"/>
      <c r="BW641" s="150"/>
      <c r="BX641" s="150"/>
      <c r="BY641" s="150"/>
      <c r="BZ641" s="150"/>
      <c r="CA641" s="150"/>
      <c r="CB641" s="150"/>
      <c r="CC641" s="150"/>
      <c r="CD641" s="150"/>
      <c r="CE641" s="150"/>
      <c r="CF641" s="150"/>
      <c r="CG641" s="150"/>
      <c r="CH641" s="150"/>
      <c r="CI641" s="150"/>
      <c r="CJ641" s="150"/>
      <c r="CK641" s="150"/>
      <c r="CL641" s="150"/>
      <c r="CM641" s="150"/>
      <c r="CN641" s="150"/>
      <c r="CO641" s="150"/>
      <c r="CP641" s="150"/>
      <c r="CQ641" s="150"/>
      <c r="CR641" s="150"/>
      <c r="CS641" s="150"/>
      <c r="CT641" s="150"/>
      <c r="CU641" s="150"/>
      <c r="CV641" s="150"/>
      <c r="CW641" s="150"/>
      <c r="CX641" s="150"/>
      <c r="CY641" s="150"/>
    </row>
    <row r="642" ht="12.75" customHeight="1">
      <c r="A642" s="151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  <c r="BL642" s="150"/>
      <c r="BM642" s="150"/>
      <c r="BN642" s="150"/>
      <c r="BO642" s="150"/>
      <c r="BP642" s="150"/>
      <c r="BQ642" s="150"/>
      <c r="BR642" s="150"/>
      <c r="BS642" s="150"/>
      <c r="BT642" s="150"/>
      <c r="BU642" s="150"/>
      <c r="BV642" s="150"/>
      <c r="BW642" s="150"/>
      <c r="BX642" s="150"/>
      <c r="BY642" s="150"/>
      <c r="BZ642" s="150"/>
      <c r="CA642" s="150"/>
      <c r="CB642" s="150"/>
      <c r="CC642" s="150"/>
      <c r="CD642" s="150"/>
      <c r="CE642" s="150"/>
      <c r="CF642" s="150"/>
      <c r="CG642" s="150"/>
      <c r="CH642" s="150"/>
      <c r="CI642" s="150"/>
      <c r="CJ642" s="150"/>
      <c r="CK642" s="150"/>
      <c r="CL642" s="150"/>
      <c r="CM642" s="150"/>
      <c r="CN642" s="150"/>
      <c r="CO642" s="150"/>
      <c r="CP642" s="150"/>
      <c r="CQ642" s="150"/>
      <c r="CR642" s="150"/>
      <c r="CS642" s="150"/>
      <c r="CT642" s="150"/>
      <c r="CU642" s="150"/>
      <c r="CV642" s="150"/>
      <c r="CW642" s="150"/>
      <c r="CX642" s="150"/>
      <c r="CY642" s="150"/>
    </row>
    <row r="643" ht="12.75" customHeight="1">
      <c r="A643" s="151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  <c r="BL643" s="150"/>
      <c r="BM643" s="150"/>
      <c r="BN643" s="150"/>
      <c r="BO643" s="150"/>
      <c r="BP643" s="150"/>
      <c r="BQ643" s="150"/>
      <c r="BR643" s="150"/>
      <c r="BS643" s="150"/>
      <c r="BT643" s="150"/>
      <c r="BU643" s="150"/>
      <c r="BV643" s="150"/>
      <c r="BW643" s="150"/>
      <c r="BX643" s="150"/>
      <c r="BY643" s="150"/>
      <c r="BZ643" s="150"/>
      <c r="CA643" s="150"/>
      <c r="CB643" s="150"/>
      <c r="CC643" s="150"/>
      <c r="CD643" s="150"/>
      <c r="CE643" s="150"/>
      <c r="CF643" s="150"/>
      <c r="CG643" s="150"/>
      <c r="CH643" s="150"/>
      <c r="CI643" s="150"/>
      <c r="CJ643" s="150"/>
      <c r="CK643" s="150"/>
      <c r="CL643" s="150"/>
      <c r="CM643" s="150"/>
      <c r="CN643" s="150"/>
      <c r="CO643" s="150"/>
      <c r="CP643" s="150"/>
      <c r="CQ643" s="150"/>
      <c r="CR643" s="150"/>
      <c r="CS643" s="150"/>
      <c r="CT643" s="150"/>
      <c r="CU643" s="150"/>
      <c r="CV643" s="150"/>
      <c r="CW643" s="150"/>
      <c r="CX643" s="150"/>
      <c r="CY643" s="150"/>
    </row>
    <row r="644" ht="12.75" customHeight="1">
      <c r="A644" s="151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  <c r="BL644" s="150"/>
      <c r="BM644" s="150"/>
      <c r="BN644" s="150"/>
      <c r="BO644" s="150"/>
      <c r="BP644" s="150"/>
      <c r="BQ644" s="150"/>
      <c r="BR644" s="150"/>
      <c r="BS644" s="150"/>
      <c r="BT644" s="150"/>
      <c r="BU644" s="150"/>
      <c r="BV644" s="150"/>
      <c r="BW644" s="150"/>
      <c r="BX644" s="150"/>
      <c r="BY644" s="150"/>
      <c r="BZ644" s="150"/>
      <c r="CA644" s="150"/>
      <c r="CB644" s="150"/>
      <c r="CC644" s="150"/>
      <c r="CD644" s="150"/>
      <c r="CE644" s="150"/>
      <c r="CF644" s="150"/>
      <c r="CG644" s="150"/>
      <c r="CH644" s="150"/>
      <c r="CI644" s="150"/>
      <c r="CJ644" s="150"/>
      <c r="CK644" s="150"/>
      <c r="CL644" s="150"/>
      <c r="CM644" s="150"/>
      <c r="CN644" s="150"/>
      <c r="CO644" s="150"/>
      <c r="CP644" s="150"/>
      <c r="CQ644" s="150"/>
      <c r="CR644" s="150"/>
      <c r="CS644" s="150"/>
      <c r="CT644" s="150"/>
      <c r="CU644" s="150"/>
      <c r="CV644" s="150"/>
      <c r="CW644" s="150"/>
      <c r="CX644" s="150"/>
      <c r="CY644" s="150"/>
    </row>
    <row r="645" ht="12.75" customHeight="1">
      <c r="A645" s="151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  <c r="BL645" s="150"/>
      <c r="BM645" s="150"/>
      <c r="BN645" s="150"/>
      <c r="BO645" s="150"/>
      <c r="BP645" s="150"/>
      <c r="BQ645" s="150"/>
      <c r="BR645" s="150"/>
      <c r="BS645" s="150"/>
      <c r="BT645" s="150"/>
      <c r="BU645" s="150"/>
      <c r="BV645" s="150"/>
      <c r="BW645" s="150"/>
      <c r="BX645" s="150"/>
      <c r="BY645" s="150"/>
      <c r="BZ645" s="150"/>
      <c r="CA645" s="150"/>
      <c r="CB645" s="150"/>
      <c r="CC645" s="150"/>
      <c r="CD645" s="150"/>
      <c r="CE645" s="150"/>
      <c r="CF645" s="150"/>
      <c r="CG645" s="150"/>
      <c r="CH645" s="150"/>
      <c r="CI645" s="150"/>
      <c r="CJ645" s="150"/>
      <c r="CK645" s="150"/>
      <c r="CL645" s="150"/>
      <c r="CM645" s="150"/>
      <c r="CN645" s="150"/>
      <c r="CO645" s="150"/>
      <c r="CP645" s="150"/>
      <c r="CQ645" s="150"/>
      <c r="CR645" s="150"/>
      <c r="CS645" s="150"/>
      <c r="CT645" s="150"/>
      <c r="CU645" s="150"/>
      <c r="CV645" s="150"/>
      <c r="CW645" s="150"/>
      <c r="CX645" s="150"/>
      <c r="CY645" s="150"/>
    </row>
    <row r="646" ht="12.75" customHeight="1">
      <c r="A646" s="151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  <c r="BL646" s="150"/>
      <c r="BM646" s="150"/>
      <c r="BN646" s="150"/>
      <c r="BO646" s="150"/>
      <c r="BP646" s="150"/>
      <c r="BQ646" s="150"/>
      <c r="BR646" s="150"/>
      <c r="BS646" s="150"/>
      <c r="BT646" s="150"/>
      <c r="BU646" s="150"/>
      <c r="BV646" s="150"/>
      <c r="BW646" s="150"/>
      <c r="BX646" s="150"/>
      <c r="BY646" s="150"/>
      <c r="BZ646" s="150"/>
      <c r="CA646" s="150"/>
      <c r="CB646" s="150"/>
      <c r="CC646" s="150"/>
      <c r="CD646" s="150"/>
      <c r="CE646" s="150"/>
      <c r="CF646" s="150"/>
      <c r="CG646" s="150"/>
      <c r="CH646" s="150"/>
      <c r="CI646" s="150"/>
      <c r="CJ646" s="150"/>
      <c r="CK646" s="150"/>
      <c r="CL646" s="150"/>
      <c r="CM646" s="150"/>
      <c r="CN646" s="150"/>
      <c r="CO646" s="150"/>
      <c r="CP646" s="150"/>
      <c r="CQ646" s="150"/>
      <c r="CR646" s="150"/>
      <c r="CS646" s="150"/>
      <c r="CT646" s="150"/>
      <c r="CU646" s="150"/>
      <c r="CV646" s="150"/>
      <c r="CW646" s="150"/>
      <c r="CX646" s="150"/>
      <c r="CY646" s="150"/>
    </row>
    <row r="647" ht="12.75" customHeight="1">
      <c r="A647" s="151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  <c r="BL647" s="150"/>
      <c r="BM647" s="150"/>
      <c r="BN647" s="150"/>
      <c r="BO647" s="150"/>
      <c r="BP647" s="150"/>
      <c r="BQ647" s="150"/>
      <c r="BR647" s="150"/>
      <c r="BS647" s="150"/>
      <c r="BT647" s="150"/>
      <c r="BU647" s="150"/>
      <c r="BV647" s="150"/>
      <c r="BW647" s="150"/>
      <c r="BX647" s="150"/>
      <c r="BY647" s="150"/>
      <c r="BZ647" s="150"/>
      <c r="CA647" s="150"/>
      <c r="CB647" s="150"/>
      <c r="CC647" s="150"/>
      <c r="CD647" s="150"/>
      <c r="CE647" s="150"/>
      <c r="CF647" s="150"/>
      <c r="CG647" s="150"/>
      <c r="CH647" s="150"/>
      <c r="CI647" s="150"/>
      <c r="CJ647" s="150"/>
      <c r="CK647" s="150"/>
      <c r="CL647" s="150"/>
      <c r="CM647" s="150"/>
      <c r="CN647" s="150"/>
      <c r="CO647" s="150"/>
      <c r="CP647" s="150"/>
      <c r="CQ647" s="150"/>
      <c r="CR647" s="150"/>
      <c r="CS647" s="150"/>
      <c r="CT647" s="150"/>
      <c r="CU647" s="150"/>
      <c r="CV647" s="150"/>
      <c r="CW647" s="150"/>
      <c r="CX647" s="150"/>
      <c r="CY647" s="150"/>
    </row>
    <row r="648" ht="12.75" customHeight="1">
      <c r="A648" s="151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  <c r="BL648" s="150"/>
      <c r="BM648" s="150"/>
      <c r="BN648" s="150"/>
      <c r="BO648" s="150"/>
      <c r="BP648" s="150"/>
      <c r="BQ648" s="150"/>
      <c r="BR648" s="150"/>
      <c r="BS648" s="150"/>
      <c r="BT648" s="150"/>
      <c r="BU648" s="150"/>
      <c r="BV648" s="150"/>
      <c r="BW648" s="150"/>
      <c r="BX648" s="150"/>
      <c r="BY648" s="150"/>
      <c r="BZ648" s="150"/>
      <c r="CA648" s="150"/>
      <c r="CB648" s="150"/>
      <c r="CC648" s="150"/>
      <c r="CD648" s="150"/>
      <c r="CE648" s="150"/>
      <c r="CF648" s="150"/>
      <c r="CG648" s="150"/>
      <c r="CH648" s="150"/>
      <c r="CI648" s="150"/>
      <c r="CJ648" s="150"/>
      <c r="CK648" s="150"/>
      <c r="CL648" s="150"/>
      <c r="CM648" s="150"/>
      <c r="CN648" s="150"/>
      <c r="CO648" s="150"/>
      <c r="CP648" s="150"/>
      <c r="CQ648" s="150"/>
      <c r="CR648" s="150"/>
      <c r="CS648" s="150"/>
      <c r="CT648" s="150"/>
      <c r="CU648" s="150"/>
      <c r="CV648" s="150"/>
      <c r="CW648" s="150"/>
      <c r="CX648" s="150"/>
      <c r="CY648" s="150"/>
    </row>
    <row r="649" ht="12.75" customHeight="1">
      <c r="A649" s="151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  <c r="BL649" s="150"/>
      <c r="BM649" s="150"/>
      <c r="BN649" s="150"/>
      <c r="BO649" s="150"/>
      <c r="BP649" s="150"/>
      <c r="BQ649" s="150"/>
      <c r="BR649" s="150"/>
      <c r="BS649" s="150"/>
      <c r="BT649" s="150"/>
      <c r="BU649" s="150"/>
      <c r="BV649" s="150"/>
      <c r="BW649" s="150"/>
      <c r="BX649" s="150"/>
      <c r="BY649" s="150"/>
      <c r="BZ649" s="150"/>
      <c r="CA649" s="150"/>
      <c r="CB649" s="150"/>
      <c r="CC649" s="150"/>
      <c r="CD649" s="150"/>
      <c r="CE649" s="150"/>
      <c r="CF649" s="150"/>
      <c r="CG649" s="150"/>
      <c r="CH649" s="150"/>
      <c r="CI649" s="150"/>
      <c r="CJ649" s="150"/>
      <c r="CK649" s="150"/>
      <c r="CL649" s="150"/>
      <c r="CM649" s="150"/>
      <c r="CN649" s="150"/>
      <c r="CO649" s="150"/>
      <c r="CP649" s="150"/>
      <c r="CQ649" s="150"/>
      <c r="CR649" s="150"/>
      <c r="CS649" s="150"/>
      <c r="CT649" s="150"/>
      <c r="CU649" s="150"/>
      <c r="CV649" s="150"/>
      <c r="CW649" s="150"/>
      <c r="CX649" s="150"/>
      <c r="CY649" s="150"/>
    </row>
    <row r="650" ht="12.75" customHeight="1">
      <c r="A650" s="151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  <c r="BL650" s="150"/>
      <c r="BM650" s="150"/>
      <c r="BN650" s="150"/>
      <c r="BO650" s="150"/>
      <c r="BP650" s="150"/>
      <c r="BQ650" s="150"/>
      <c r="BR650" s="150"/>
      <c r="BS650" s="150"/>
      <c r="BT650" s="150"/>
      <c r="BU650" s="150"/>
      <c r="BV650" s="150"/>
      <c r="BW650" s="150"/>
      <c r="BX650" s="150"/>
      <c r="BY650" s="150"/>
      <c r="BZ650" s="150"/>
      <c r="CA650" s="150"/>
      <c r="CB650" s="150"/>
      <c r="CC650" s="150"/>
      <c r="CD650" s="150"/>
      <c r="CE650" s="150"/>
      <c r="CF650" s="150"/>
      <c r="CG650" s="150"/>
      <c r="CH650" s="150"/>
      <c r="CI650" s="150"/>
      <c r="CJ650" s="150"/>
      <c r="CK650" s="150"/>
      <c r="CL650" s="150"/>
      <c r="CM650" s="150"/>
      <c r="CN650" s="150"/>
      <c r="CO650" s="150"/>
      <c r="CP650" s="150"/>
      <c r="CQ650" s="150"/>
      <c r="CR650" s="150"/>
      <c r="CS650" s="150"/>
      <c r="CT650" s="150"/>
      <c r="CU650" s="150"/>
      <c r="CV650" s="150"/>
      <c r="CW650" s="150"/>
      <c r="CX650" s="150"/>
      <c r="CY650" s="150"/>
    </row>
    <row r="651" ht="12.75" customHeight="1">
      <c r="A651" s="151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  <c r="BL651" s="150"/>
      <c r="BM651" s="150"/>
      <c r="BN651" s="150"/>
      <c r="BO651" s="150"/>
      <c r="BP651" s="150"/>
      <c r="BQ651" s="150"/>
      <c r="BR651" s="150"/>
      <c r="BS651" s="150"/>
      <c r="BT651" s="150"/>
      <c r="BU651" s="150"/>
      <c r="BV651" s="150"/>
      <c r="BW651" s="150"/>
      <c r="BX651" s="150"/>
      <c r="BY651" s="150"/>
      <c r="BZ651" s="150"/>
      <c r="CA651" s="150"/>
      <c r="CB651" s="150"/>
      <c r="CC651" s="150"/>
      <c r="CD651" s="150"/>
      <c r="CE651" s="150"/>
      <c r="CF651" s="150"/>
      <c r="CG651" s="150"/>
      <c r="CH651" s="150"/>
      <c r="CI651" s="150"/>
      <c r="CJ651" s="150"/>
      <c r="CK651" s="150"/>
      <c r="CL651" s="150"/>
      <c r="CM651" s="150"/>
      <c r="CN651" s="150"/>
      <c r="CO651" s="150"/>
      <c r="CP651" s="150"/>
      <c r="CQ651" s="150"/>
      <c r="CR651" s="150"/>
      <c r="CS651" s="150"/>
      <c r="CT651" s="150"/>
      <c r="CU651" s="150"/>
      <c r="CV651" s="150"/>
      <c r="CW651" s="150"/>
      <c r="CX651" s="150"/>
      <c r="CY651" s="150"/>
    </row>
    <row r="652" ht="12.75" customHeight="1">
      <c r="A652" s="151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  <c r="BL652" s="150"/>
      <c r="BM652" s="150"/>
      <c r="BN652" s="150"/>
      <c r="BO652" s="150"/>
      <c r="BP652" s="150"/>
      <c r="BQ652" s="150"/>
      <c r="BR652" s="150"/>
      <c r="BS652" s="150"/>
      <c r="BT652" s="150"/>
      <c r="BU652" s="150"/>
      <c r="BV652" s="150"/>
      <c r="BW652" s="150"/>
      <c r="BX652" s="150"/>
      <c r="BY652" s="150"/>
      <c r="BZ652" s="150"/>
      <c r="CA652" s="150"/>
      <c r="CB652" s="150"/>
      <c r="CC652" s="150"/>
      <c r="CD652" s="150"/>
      <c r="CE652" s="150"/>
      <c r="CF652" s="150"/>
      <c r="CG652" s="150"/>
      <c r="CH652" s="150"/>
      <c r="CI652" s="150"/>
      <c r="CJ652" s="150"/>
      <c r="CK652" s="150"/>
      <c r="CL652" s="150"/>
      <c r="CM652" s="150"/>
      <c r="CN652" s="150"/>
      <c r="CO652" s="150"/>
      <c r="CP652" s="150"/>
      <c r="CQ652" s="150"/>
      <c r="CR652" s="150"/>
      <c r="CS652" s="150"/>
      <c r="CT652" s="150"/>
      <c r="CU652" s="150"/>
      <c r="CV652" s="150"/>
      <c r="CW652" s="150"/>
      <c r="CX652" s="150"/>
      <c r="CY652" s="150"/>
    </row>
    <row r="653" ht="12.75" customHeight="1">
      <c r="A653" s="151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  <c r="BL653" s="150"/>
      <c r="BM653" s="150"/>
      <c r="BN653" s="150"/>
      <c r="BO653" s="150"/>
      <c r="BP653" s="150"/>
      <c r="BQ653" s="150"/>
      <c r="BR653" s="150"/>
      <c r="BS653" s="150"/>
      <c r="BT653" s="150"/>
      <c r="BU653" s="150"/>
      <c r="BV653" s="150"/>
      <c r="BW653" s="150"/>
      <c r="BX653" s="150"/>
      <c r="BY653" s="150"/>
      <c r="BZ653" s="150"/>
      <c r="CA653" s="150"/>
      <c r="CB653" s="150"/>
      <c r="CC653" s="150"/>
      <c r="CD653" s="150"/>
      <c r="CE653" s="150"/>
      <c r="CF653" s="150"/>
      <c r="CG653" s="150"/>
      <c r="CH653" s="150"/>
      <c r="CI653" s="150"/>
      <c r="CJ653" s="150"/>
      <c r="CK653" s="150"/>
      <c r="CL653" s="150"/>
      <c r="CM653" s="150"/>
      <c r="CN653" s="150"/>
      <c r="CO653" s="150"/>
      <c r="CP653" s="150"/>
      <c r="CQ653" s="150"/>
      <c r="CR653" s="150"/>
      <c r="CS653" s="150"/>
      <c r="CT653" s="150"/>
      <c r="CU653" s="150"/>
      <c r="CV653" s="150"/>
      <c r="CW653" s="150"/>
      <c r="CX653" s="150"/>
      <c r="CY653" s="150"/>
    </row>
    <row r="654" ht="12.75" customHeight="1">
      <c r="A654" s="151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  <c r="BL654" s="150"/>
      <c r="BM654" s="150"/>
      <c r="BN654" s="150"/>
      <c r="BO654" s="150"/>
      <c r="BP654" s="150"/>
      <c r="BQ654" s="150"/>
      <c r="BR654" s="150"/>
      <c r="BS654" s="150"/>
      <c r="BT654" s="150"/>
      <c r="BU654" s="150"/>
      <c r="BV654" s="150"/>
      <c r="BW654" s="150"/>
      <c r="BX654" s="150"/>
      <c r="BY654" s="150"/>
      <c r="BZ654" s="150"/>
      <c r="CA654" s="150"/>
      <c r="CB654" s="150"/>
      <c r="CC654" s="150"/>
      <c r="CD654" s="150"/>
      <c r="CE654" s="150"/>
      <c r="CF654" s="150"/>
      <c r="CG654" s="150"/>
      <c r="CH654" s="150"/>
      <c r="CI654" s="150"/>
      <c r="CJ654" s="150"/>
      <c r="CK654" s="150"/>
      <c r="CL654" s="150"/>
      <c r="CM654" s="150"/>
      <c r="CN654" s="150"/>
      <c r="CO654" s="150"/>
      <c r="CP654" s="150"/>
      <c r="CQ654" s="150"/>
      <c r="CR654" s="150"/>
      <c r="CS654" s="150"/>
      <c r="CT654" s="150"/>
      <c r="CU654" s="150"/>
      <c r="CV654" s="150"/>
      <c r="CW654" s="150"/>
      <c r="CX654" s="150"/>
      <c r="CY654" s="150"/>
    </row>
    <row r="655" ht="12.75" customHeight="1">
      <c r="A655" s="151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  <c r="BL655" s="150"/>
      <c r="BM655" s="150"/>
      <c r="BN655" s="150"/>
      <c r="BO655" s="150"/>
      <c r="BP655" s="150"/>
      <c r="BQ655" s="150"/>
      <c r="BR655" s="150"/>
      <c r="BS655" s="150"/>
      <c r="BT655" s="150"/>
      <c r="BU655" s="150"/>
      <c r="BV655" s="150"/>
      <c r="BW655" s="150"/>
      <c r="BX655" s="150"/>
      <c r="BY655" s="150"/>
      <c r="BZ655" s="150"/>
      <c r="CA655" s="150"/>
      <c r="CB655" s="150"/>
      <c r="CC655" s="150"/>
      <c r="CD655" s="150"/>
      <c r="CE655" s="150"/>
      <c r="CF655" s="150"/>
      <c r="CG655" s="150"/>
      <c r="CH655" s="150"/>
      <c r="CI655" s="150"/>
      <c r="CJ655" s="150"/>
      <c r="CK655" s="150"/>
      <c r="CL655" s="150"/>
      <c r="CM655" s="150"/>
      <c r="CN655" s="150"/>
      <c r="CO655" s="150"/>
      <c r="CP655" s="150"/>
      <c r="CQ655" s="150"/>
      <c r="CR655" s="150"/>
      <c r="CS655" s="150"/>
      <c r="CT655" s="150"/>
      <c r="CU655" s="150"/>
      <c r="CV655" s="150"/>
      <c r="CW655" s="150"/>
      <c r="CX655" s="150"/>
      <c r="CY655" s="150"/>
    </row>
    <row r="656" ht="12.75" customHeight="1">
      <c r="A656" s="151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  <c r="BL656" s="150"/>
      <c r="BM656" s="150"/>
      <c r="BN656" s="150"/>
      <c r="BO656" s="150"/>
      <c r="BP656" s="150"/>
      <c r="BQ656" s="150"/>
      <c r="BR656" s="150"/>
      <c r="BS656" s="150"/>
      <c r="BT656" s="150"/>
      <c r="BU656" s="150"/>
      <c r="BV656" s="150"/>
      <c r="BW656" s="150"/>
      <c r="BX656" s="150"/>
      <c r="BY656" s="150"/>
      <c r="BZ656" s="150"/>
      <c r="CA656" s="150"/>
      <c r="CB656" s="150"/>
      <c r="CC656" s="150"/>
      <c r="CD656" s="150"/>
      <c r="CE656" s="150"/>
      <c r="CF656" s="150"/>
      <c r="CG656" s="150"/>
      <c r="CH656" s="150"/>
      <c r="CI656" s="150"/>
      <c r="CJ656" s="150"/>
      <c r="CK656" s="150"/>
      <c r="CL656" s="150"/>
      <c r="CM656" s="150"/>
      <c r="CN656" s="150"/>
      <c r="CO656" s="150"/>
      <c r="CP656" s="150"/>
      <c r="CQ656" s="150"/>
      <c r="CR656" s="150"/>
      <c r="CS656" s="150"/>
      <c r="CT656" s="150"/>
      <c r="CU656" s="150"/>
      <c r="CV656" s="150"/>
      <c r="CW656" s="150"/>
      <c r="CX656" s="150"/>
      <c r="CY656" s="150"/>
    </row>
    <row r="657" ht="12.75" customHeight="1">
      <c r="A657" s="151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  <c r="BL657" s="150"/>
      <c r="BM657" s="150"/>
      <c r="BN657" s="150"/>
      <c r="BO657" s="150"/>
      <c r="BP657" s="150"/>
      <c r="BQ657" s="150"/>
      <c r="BR657" s="150"/>
      <c r="BS657" s="150"/>
      <c r="BT657" s="150"/>
      <c r="BU657" s="150"/>
      <c r="BV657" s="150"/>
      <c r="BW657" s="150"/>
      <c r="BX657" s="150"/>
      <c r="BY657" s="150"/>
      <c r="BZ657" s="150"/>
      <c r="CA657" s="150"/>
      <c r="CB657" s="150"/>
      <c r="CC657" s="150"/>
      <c r="CD657" s="150"/>
      <c r="CE657" s="150"/>
      <c r="CF657" s="150"/>
      <c r="CG657" s="150"/>
      <c r="CH657" s="150"/>
      <c r="CI657" s="150"/>
      <c r="CJ657" s="150"/>
      <c r="CK657" s="150"/>
      <c r="CL657" s="150"/>
      <c r="CM657" s="150"/>
      <c r="CN657" s="150"/>
      <c r="CO657" s="150"/>
      <c r="CP657" s="150"/>
      <c r="CQ657" s="150"/>
      <c r="CR657" s="150"/>
      <c r="CS657" s="150"/>
      <c r="CT657" s="150"/>
      <c r="CU657" s="150"/>
      <c r="CV657" s="150"/>
      <c r="CW657" s="150"/>
      <c r="CX657" s="150"/>
      <c r="CY657" s="150"/>
    </row>
    <row r="658" ht="12.75" customHeight="1">
      <c r="A658" s="151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  <c r="BL658" s="150"/>
      <c r="BM658" s="150"/>
      <c r="BN658" s="150"/>
      <c r="BO658" s="150"/>
      <c r="BP658" s="150"/>
      <c r="BQ658" s="150"/>
      <c r="BR658" s="150"/>
      <c r="BS658" s="150"/>
      <c r="BT658" s="150"/>
      <c r="BU658" s="150"/>
      <c r="BV658" s="150"/>
      <c r="BW658" s="150"/>
      <c r="BX658" s="150"/>
      <c r="BY658" s="150"/>
      <c r="BZ658" s="150"/>
      <c r="CA658" s="150"/>
      <c r="CB658" s="150"/>
      <c r="CC658" s="150"/>
      <c r="CD658" s="150"/>
      <c r="CE658" s="150"/>
      <c r="CF658" s="150"/>
      <c r="CG658" s="150"/>
      <c r="CH658" s="150"/>
      <c r="CI658" s="150"/>
      <c r="CJ658" s="150"/>
      <c r="CK658" s="150"/>
      <c r="CL658" s="150"/>
      <c r="CM658" s="150"/>
      <c r="CN658" s="150"/>
      <c r="CO658" s="150"/>
      <c r="CP658" s="150"/>
      <c r="CQ658" s="150"/>
      <c r="CR658" s="150"/>
      <c r="CS658" s="150"/>
      <c r="CT658" s="150"/>
      <c r="CU658" s="150"/>
      <c r="CV658" s="150"/>
      <c r="CW658" s="150"/>
      <c r="CX658" s="150"/>
      <c r="CY658" s="150"/>
    </row>
    <row r="659" ht="12.75" customHeight="1">
      <c r="A659" s="151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  <c r="BL659" s="150"/>
      <c r="BM659" s="150"/>
      <c r="BN659" s="150"/>
      <c r="BO659" s="150"/>
      <c r="BP659" s="150"/>
      <c r="BQ659" s="150"/>
      <c r="BR659" s="150"/>
      <c r="BS659" s="150"/>
      <c r="BT659" s="150"/>
      <c r="BU659" s="150"/>
      <c r="BV659" s="150"/>
      <c r="BW659" s="150"/>
      <c r="BX659" s="150"/>
      <c r="BY659" s="150"/>
      <c r="BZ659" s="150"/>
      <c r="CA659" s="150"/>
      <c r="CB659" s="150"/>
      <c r="CC659" s="150"/>
      <c r="CD659" s="150"/>
      <c r="CE659" s="150"/>
      <c r="CF659" s="150"/>
      <c r="CG659" s="150"/>
      <c r="CH659" s="150"/>
      <c r="CI659" s="150"/>
      <c r="CJ659" s="150"/>
      <c r="CK659" s="150"/>
      <c r="CL659" s="150"/>
      <c r="CM659" s="150"/>
      <c r="CN659" s="150"/>
      <c r="CO659" s="150"/>
      <c r="CP659" s="150"/>
      <c r="CQ659" s="150"/>
      <c r="CR659" s="150"/>
      <c r="CS659" s="150"/>
      <c r="CT659" s="150"/>
      <c r="CU659" s="150"/>
      <c r="CV659" s="150"/>
      <c r="CW659" s="150"/>
      <c r="CX659" s="150"/>
      <c r="CY659" s="150"/>
    </row>
    <row r="660" ht="12.75" customHeight="1">
      <c r="A660" s="151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  <c r="BL660" s="150"/>
      <c r="BM660" s="150"/>
      <c r="BN660" s="150"/>
      <c r="BO660" s="150"/>
      <c r="BP660" s="150"/>
      <c r="BQ660" s="150"/>
      <c r="BR660" s="150"/>
      <c r="BS660" s="150"/>
      <c r="BT660" s="150"/>
      <c r="BU660" s="150"/>
      <c r="BV660" s="150"/>
      <c r="BW660" s="150"/>
      <c r="BX660" s="150"/>
      <c r="BY660" s="150"/>
      <c r="BZ660" s="150"/>
      <c r="CA660" s="150"/>
      <c r="CB660" s="150"/>
      <c r="CC660" s="150"/>
      <c r="CD660" s="150"/>
      <c r="CE660" s="150"/>
      <c r="CF660" s="150"/>
      <c r="CG660" s="150"/>
      <c r="CH660" s="150"/>
      <c r="CI660" s="150"/>
      <c r="CJ660" s="150"/>
      <c r="CK660" s="150"/>
      <c r="CL660" s="150"/>
      <c r="CM660" s="150"/>
      <c r="CN660" s="150"/>
      <c r="CO660" s="150"/>
      <c r="CP660" s="150"/>
      <c r="CQ660" s="150"/>
      <c r="CR660" s="150"/>
      <c r="CS660" s="150"/>
      <c r="CT660" s="150"/>
      <c r="CU660" s="150"/>
      <c r="CV660" s="150"/>
      <c r="CW660" s="150"/>
      <c r="CX660" s="150"/>
      <c r="CY660" s="150"/>
    </row>
    <row r="661" ht="12.75" customHeight="1">
      <c r="A661" s="151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  <c r="BL661" s="150"/>
      <c r="BM661" s="150"/>
      <c r="BN661" s="150"/>
      <c r="BO661" s="150"/>
      <c r="BP661" s="150"/>
      <c r="BQ661" s="150"/>
      <c r="BR661" s="150"/>
      <c r="BS661" s="150"/>
      <c r="BT661" s="150"/>
      <c r="BU661" s="150"/>
      <c r="BV661" s="150"/>
      <c r="BW661" s="150"/>
      <c r="BX661" s="150"/>
      <c r="BY661" s="150"/>
      <c r="BZ661" s="150"/>
      <c r="CA661" s="150"/>
      <c r="CB661" s="150"/>
      <c r="CC661" s="150"/>
      <c r="CD661" s="150"/>
      <c r="CE661" s="150"/>
      <c r="CF661" s="150"/>
      <c r="CG661" s="150"/>
      <c r="CH661" s="150"/>
      <c r="CI661" s="150"/>
      <c r="CJ661" s="150"/>
      <c r="CK661" s="150"/>
      <c r="CL661" s="150"/>
      <c r="CM661" s="150"/>
      <c r="CN661" s="150"/>
      <c r="CO661" s="150"/>
      <c r="CP661" s="150"/>
      <c r="CQ661" s="150"/>
      <c r="CR661" s="150"/>
      <c r="CS661" s="150"/>
      <c r="CT661" s="150"/>
      <c r="CU661" s="150"/>
      <c r="CV661" s="150"/>
      <c r="CW661" s="150"/>
      <c r="CX661" s="150"/>
      <c r="CY661" s="150"/>
    </row>
    <row r="662" ht="12.75" customHeight="1">
      <c r="A662" s="151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  <c r="BL662" s="150"/>
      <c r="BM662" s="150"/>
      <c r="BN662" s="150"/>
      <c r="BO662" s="150"/>
      <c r="BP662" s="150"/>
      <c r="BQ662" s="150"/>
      <c r="BR662" s="150"/>
      <c r="BS662" s="150"/>
      <c r="BT662" s="150"/>
      <c r="BU662" s="150"/>
      <c r="BV662" s="150"/>
      <c r="BW662" s="150"/>
      <c r="BX662" s="150"/>
      <c r="BY662" s="150"/>
      <c r="BZ662" s="150"/>
      <c r="CA662" s="150"/>
      <c r="CB662" s="150"/>
      <c r="CC662" s="150"/>
      <c r="CD662" s="150"/>
      <c r="CE662" s="150"/>
      <c r="CF662" s="150"/>
      <c r="CG662" s="150"/>
      <c r="CH662" s="150"/>
      <c r="CI662" s="150"/>
      <c r="CJ662" s="150"/>
      <c r="CK662" s="150"/>
      <c r="CL662" s="150"/>
      <c r="CM662" s="150"/>
      <c r="CN662" s="150"/>
      <c r="CO662" s="150"/>
      <c r="CP662" s="150"/>
      <c r="CQ662" s="150"/>
      <c r="CR662" s="150"/>
      <c r="CS662" s="150"/>
      <c r="CT662" s="150"/>
      <c r="CU662" s="150"/>
      <c r="CV662" s="150"/>
      <c r="CW662" s="150"/>
      <c r="CX662" s="150"/>
      <c r="CY662" s="150"/>
    </row>
    <row r="663" ht="12.75" customHeight="1">
      <c r="A663" s="151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  <c r="BL663" s="150"/>
      <c r="BM663" s="150"/>
      <c r="BN663" s="150"/>
      <c r="BO663" s="150"/>
      <c r="BP663" s="150"/>
      <c r="BQ663" s="150"/>
      <c r="BR663" s="150"/>
      <c r="BS663" s="150"/>
      <c r="BT663" s="150"/>
      <c r="BU663" s="150"/>
      <c r="BV663" s="150"/>
      <c r="BW663" s="150"/>
      <c r="BX663" s="150"/>
      <c r="BY663" s="150"/>
      <c r="BZ663" s="150"/>
      <c r="CA663" s="150"/>
      <c r="CB663" s="150"/>
      <c r="CC663" s="150"/>
      <c r="CD663" s="150"/>
      <c r="CE663" s="150"/>
      <c r="CF663" s="150"/>
      <c r="CG663" s="150"/>
      <c r="CH663" s="150"/>
      <c r="CI663" s="150"/>
      <c r="CJ663" s="150"/>
      <c r="CK663" s="150"/>
      <c r="CL663" s="150"/>
      <c r="CM663" s="150"/>
      <c r="CN663" s="150"/>
      <c r="CO663" s="150"/>
      <c r="CP663" s="150"/>
      <c r="CQ663" s="150"/>
      <c r="CR663" s="150"/>
      <c r="CS663" s="150"/>
      <c r="CT663" s="150"/>
      <c r="CU663" s="150"/>
      <c r="CV663" s="150"/>
      <c r="CW663" s="150"/>
      <c r="CX663" s="150"/>
      <c r="CY663" s="150"/>
    </row>
    <row r="664" ht="12.75" customHeight="1">
      <c r="A664" s="151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  <c r="BL664" s="150"/>
      <c r="BM664" s="150"/>
      <c r="BN664" s="150"/>
      <c r="BO664" s="150"/>
      <c r="BP664" s="150"/>
      <c r="BQ664" s="150"/>
      <c r="BR664" s="150"/>
      <c r="BS664" s="150"/>
      <c r="BT664" s="150"/>
      <c r="BU664" s="150"/>
      <c r="BV664" s="150"/>
      <c r="BW664" s="150"/>
      <c r="BX664" s="150"/>
      <c r="BY664" s="150"/>
      <c r="BZ664" s="150"/>
      <c r="CA664" s="150"/>
      <c r="CB664" s="150"/>
      <c r="CC664" s="150"/>
      <c r="CD664" s="150"/>
      <c r="CE664" s="150"/>
      <c r="CF664" s="150"/>
      <c r="CG664" s="150"/>
      <c r="CH664" s="150"/>
      <c r="CI664" s="150"/>
      <c r="CJ664" s="150"/>
      <c r="CK664" s="150"/>
      <c r="CL664" s="150"/>
      <c r="CM664" s="150"/>
      <c r="CN664" s="150"/>
      <c r="CO664" s="150"/>
      <c r="CP664" s="150"/>
      <c r="CQ664" s="150"/>
      <c r="CR664" s="150"/>
      <c r="CS664" s="150"/>
      <c r="CT664" s="150"/>
      <c r="CU664" s="150"/>
      <c r="CV664" s="150"/>
      <c r="CW664" s="150"/>
      <c r="CX664" s="150"/>
      <c r="CY664" s="150"/>
    </row>
    <row r="665" ht="12.75" customHeight="1">
      <c r="A665" s="151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  <c r="BL665" s="150"/>
      <c r="BM665" s="150"/>
      <c r="BN665" s="150"/>
      <c r="BO665" s="150"/>
      <c r="BP665" s="150"/>
      <c r="BQ665" s="150"/>
      <c r="BR665" s="150"/>
      <c r="BS665" s="150"/>
      <c r="BT665" s="150"/>
      <c r="BU665" s="150"/>
      <c r="BV665" s="150"/>
      <c r="BW665" s="150"/>
      <c r="BX665" s="150"/>
      <c r="BY665" s="150"/>
      <c r="BZ665" s="150"/>
      <c r="CA665" s="150"/>
      <c r="CB665" s="150"/>
      <c r="CC665" s="150"/>
      <c r="CD665" s="150"/>
      <c r="CE665" s="150"/>
      <c r="CF665" s="150"/>
      <c r="CG665" s="150"/>
      <c r="CH665" s="150"/>
      <c r="CI665" s="150"/>
      <c r="CJ665" s="150"/>
      <c r="CK665" s="150"/>
      <c r="CL665" s="150"/>
      <c r="CM665" s="150"/>
      <c r="CN665" s="150"/>
      <c r="CO665" s="150"/>
      <c r="CP665" s="150"/>
      <c r="CQ665" s="150"/>
      <c r="CR665" s="150"/>
      <c r="CS665" s="150"/>
      <c r="CT665" s="150"/>
      <c r="CU665" s="150"/>
      <c r="CV665" s="150"/>
      <c r="CW665" s="150"/>
      <c r="CX665" s="150"/>
      <c r="CY665" s="150"/>
    </row>
    <row r="666" ht="12.75" customHeight="1">
      <c r="A666" s="151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  <c r="BL666" s="150"/>
      <c r="BM666" s="150"/>
      <c r="BN666" s="150"/>
      <c r="BO666" s="150"/>
      <c r="BP666" s="150"/>
      <c r="BQ666" s="150"/>
      <c r="BR666" s="150"/>
      <c r="BS666" s="150"/>
      <c r="BT666" s="150"/>
      <c r="BU666" s="150"/>
      <c r="BV666" s="150"/>
      <c r="BW666" s="150"/>
      <c r="BX666" s="150"/>
      <c r="BY666" s="150"/>
      <c r="BZ666" s="150"/>
      <c r="CA666" s="150"/>
      <c r="CB666" s="150"/>
      <c r="CC666" s="150"/>
      <c r="CD666" s="150"/>
      <c r="CE666" s="150"/>
      <c r="CF666" s="150"/>
      <c r="CG666" s="150"/>
      <c r="CH666" s="150"/>
      <c r="CI666" s="150"/>
      <c r="CJ666" s="150"/>
      <c r="CK666" s="150"/>
      <c r="CL666" s="150"/>
      <c r="CM666" s="150"/>
      <c r="CN666" s="150"/>
      <c r="CO666" s="150"/>
      <c r="CP666" s="150"/>
      <c r="CQ666" s="150"/>
      <c r="CR666" s="150"/>
      <c r="CS666" s="150"/>
      <c r="CT666" s="150"/>
      <c r="CU666" s="150"/>
      <c r="CV666" s="150"/>
      <c r="CW666" s="150"/>
      <c r="CX666" s="150"/>
      <c r="CY666" s="150"/>
    </row>
    <row r="667" ht="12.75" customHeight="1">
      <c r="A667" s="151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  <c r="BL667" s="150"/>
      <c r="BM667" s="150"/>
      <c r="BN667" s="150"/>
      <c r="BO667" s="150"/>
      <c r="BP667" s="150"/>
      <c r="BQ667" s="150"/>
      <c r="BR667" s="150"/>
      <c r="BS667" s="150"/>
      <c r="BT667" s="150"/>
      <c r="BU667" s="150"/>
      <c r="BV667" s="150"/>
      <c r="BW667" s="150"/>
      <c r="BX667" s="150"/>
      <c r="BY667" s="150"/>
      <c r="BZ667" s="150"/>
      <c r="CA667" s="150"/>
      <c r="CB667" s="150"/>
      <c r="CC667" s="150"/>
      <c r="CD667" s="150"/>
      <c r="CE667" s="150"/>
      <c r="CF667" s="150"/>
      <c r="CG667" s="150"/>
      <c r="CH667" s="150"/>
      <c r="CI667" s="150"/>
      <c r="CJ667" s="150"/>
      <c r="CK667" s="150"/>
      <c r="CL667" s="150"/>
      <c r="CM667" s="150"/>
      <c r="CN667" s="150"/>
      <c r="CO667" s="150"/>
      <c r="CP667" s="150"/>
      <c r="CQ667" s="150"/>
      <c r="CR667" s="150"/>
      <c r="CS667" s="150"/>
      <c r="CT667" s="150"/>
      <c r="CU667" s="150"/>
      <c r="CV667" s="150"/>
      <c r="CW667" s="150"/>
      <c r="CX667" s="150"/>
      <c r="CY667" s="150"/>
    </row>
    <row r="668" ht="12.75" customHeight="1">
      <c r="A668" s="151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  <c r="BL668" s="150"/>
      <c r="BM668" s="150"/>
      <c r="BN668" s="150"/>
      <c r="BO668" s="150"/>
      <c r="BP668" s="150"/>
      <c r="BQ668" s="150"/>
      <c r="BR668" s="150"/>
      <c r="BS668" s="150"/>
      <c r="BT668" s="150"/>
      <c r="BU668" s="150"/>
      <c r="BV668" s="150"/>
      <c r="BW668" s="150"/>
      <c r="BX668" s="150"/>
      <c r="BY668" s="150"/>
      <c r="BZ668" s="150"/>
      <c r="CA668" s="150"/>
      <c r="CB668" s="150"/>
      <c r="CC668" s="150"/>
      <c r="CD668" s="150"/>
      <c r="CE668" s="150"/>
      <c r="CF668" s="150"/>
      <c r="CG668" s="150"/>
      <c r="CH668" s="150"/>
      <c r="CI668" s="150"/>
      <c r="CJ668" s="150"/>
      <c r="CK668" s="150"/>
      <c r="CL668" s="150"/>
      <c r="CM668" s="150"/>
      <c r="CN668" s="150"/>
      <c r="CO668" s="150"/>
      <c r="CP668" s="150"/>
      <c r="CQ668" s="150"/>
      <c r="CR668" s="150"/>
      <c r="CS668" s="150"/>
      <c r="CT668" s="150"/>
      <c r="CU668" s="150"/>
      <c r="CV668" s="150"/>
      <c r="CW668" s="150"/>
      <c r="CX668" s="150"/>
      <c r="CY668" s="150"/>
    </row>
    <row r="669" ht="12.75" customHeight="1">
      <c r="A669" s="151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  <c r="BL669" s="150"/>
      <c r="BM669" s="150"/>
      <c r="BN669" s="150"/>
      <c r="BO669" s="150"/>
      <c r="BP669" s="150"/>
      <c r="BQ669" s="150"/>
      <c r="BR669" s="150"/>
      <c r="BS669" s="150"/>
      <c r="BT669" s="150"/>
      <c r="BU669" s="150"/>
      <c r="BV669" s="150"/>
      <c r="BW669" s="150"/>
      <c r="BX669" s="150"/>
      <c r="BY669" s="150"/>
      <c r="BZ669" s="150"/>
      <c r="CA669" s="150"/>
      <c r="CB669" s="150"/>
      <c r="CC669" s="150"/>
      <c r="CD669" s="150"/>
      <c r="CE669" s="150"/>
      <c r="CF669" s="150"/>
      <c r="CG669" s="150"/>
      <c r="CH669" s="150"/>
      <c r="CI669" s="150"/>
      <c r="CJ669" s="150"/>
      <c r="CK669" s="150"/>
      <c r="CL669" s="150"/>
      <c r="CM669" s="150"/>
      <c r="CN669" s="150"/>
      <c r="CO669" s="150"/>
      <c r="CP669" s="150"/>
      <c r="CQ669" s="150"/>
      <c r="CR669" s="150"/>
      <c r="CS669" s="150"/>
      <c r="CT669" s="150"/>
      <c r="CU669" s="150"/>
      <c r="CV669" s="150"/>
      <c r="CW669" s="150"/>
      <c r="CX669" s="150"/>
      <c r="CY669" s="150"/>
    </row>
    <row r="670" ht="12.75" customHeight="1">
      <c r="A670" s="151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  <c r="BL670" s="150"/>
      <c r="BM670" s="150"/>
      <c r="BN670" s="150"/>
      <c r="BO670" s="150"/>
      <c r="BP670" s="150"/>
      <c r="BQ670" s="150"/>
      <c r="BR670" s="150"/>
      <c r="BS670" s="150"/>
      <c r="BT670" s="150"/>
      <c r="BU670" s="150"/>
      <c r="BV670" s="150"/>
      <c r="BW670" s="150"/>
      <c r="BX670" s="150"/>
      <c r="BY670" s="150"/>
      <c r="BZ670" s="150"/>
      <c r="CA670" s="150"/>
      <c r="CB670" s="150"/>
      <c r="CC670" s="150"/>
      <c r="CD670" s="150"/>
      <c r="CE670" s="150"/>
      <c r="CF670" s="150"/>
      <c r="CG670" s="150"/>
      <c r="CH670" s="150"/>
      <c r="CI670" s="150"/>
      <c r="CJ670" s="150"/>
      <c r="CK670" s="150"/>
      <c r="CL670" s="150"/>
      <c r="CM670" s="150"/>
      <c r="CN670" s="150"/>
      <c r="CO670" s="150"/>
      <c r="CP670" s="150"/>
      <c r="CQ670" s="150"/>
      <c r="CR670" s="150"/>
      <c r="CS670" s="150"/>
      <c r="CT670" s="150"/>
      <c r="CU670" s="150"/>
      <c r="CV670" s="150"/>
      <c r="CW670" s="150"/>
      <c r="CX670" s="150"/>
      <c r="CY670" s="150"/>
    </row>
    <row r="671" ht="12.75" customHeight="1">
      <c r="A671" s="151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  <c r="BL671" s="150"/>
      <c r="BM671" s="150"/>
      <c r="BN671" s="150"/>
      <c r="BO671" s="150"/>
      <c r="BP671" s="150"/>
      <c r="BQ671" s="150"/>
      <c r="BR671" s="150"/>
      <c r="BS671" s="150"/>
      <c r="BT671" s="150"/>
      <c r="BU671" s="150"/>
      <c r="BV671" s="150"/>
      <c r="BW671" s="150"/>
      <c r="BX671" s="150"/>
      <c r="BY671" s="150"/>
      <c r="BZ671" s="150"/>
      <c r="CA671" s="150"/>
      <c r="CB671" s="150"/>
      <c r="CC671" s="150"/>
      <c r="CD671" s="150"/>
      <c r="CE671" s="150"/>
      <c r="CF671" s="150"/>
      <c r="CG671" s="150"/>
      <c r="CH671" s="150"/>
      <c r="CI671" s="150"/>
      <c r="CJ671" s="150"/>
      <c r="CK671" s="150"/>
      <c r="CL671" s="150"/>
      <c r="CM671" s="150"/>
      <c r="CN671" s="150"/>
      <c r="CO671" s="150"/>
      <c r="CP671" s="150"/>
      <c r="CQ671" s="150"/>
      <c r="CR671" s="150"/>
      <c r="CS671" s="150"/>
      <c r="CT671" s="150"/>
      <c r="CU671" s="150"/>
      <c r="CV671" s="150"/>
      <c r="CW671" s="150"/>
      <c r="CX671" s="150"/>
      <c r="CY671" s="150"/>
    </row>
    <row r="672" ht="12.75" customHeight="1">
      <c r="A672" s="151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  <c r="BL672" s="150"/>
      <c r="BM672" s="150"/>
      <c r="BN672" s="150"/>
      <c r="BO672" s="150"/>
      <c r="BP672" s="150"/>
      <c r="BQ672" s="150"/>
      <c r="BR672" s="150"/>
      <c r="BS672" s="150"/>
      <c r="BT672" s="150"/>
      <c r="BU672" s="150"/>
      <c r="BV672" s="150"/>
      <c r="BW672" s="150"/>
      <c r="BX672" s="150"/>
      <c r="BY672" s="150"/>
      <c r="BZ672" s="150"/>
      <c r="CA672" s="150"/>
      <c r="CB672" s="150"/>
      <c r="CC672" s="150"/>
      <c r="CD672" s="150"/>
      <c r="CE672" s="150"/>
      <c r="CF672" s="150"/>
      <c r="CG672" s="150"/>
      <c r="CH672" s="150"/>
      <c r="CI672" s="150"/>
      <c r="CJ672" s="150"/>
      <c r="CK672" s="150"/>
      <c r="CL672" s="150"/>
      <c r="CM672" s="150"/>
      <c r="CN672" s="150"/>
      <c r="CO672" s="150"/>
      <c r="CP672" s="150"/>
      <c r="CQ672" s="150"/>
      <c r="CR672" s="150"/>
      <c r="CS672" s="150"/>
      <c r="CT672" s="150"/>
      <c r="CU672" s="150"/>
      <c r="CV672" s="150"/>
      <c r="CW672" s="150"/>
      <c r="CX672" s="150"/>
      <c r="CY672" s="150"/>
    </row>
    <row r="673" ht="12.75" customHeight="1">
      <c r="A673" s="151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  <c r="BL673" s="150"/>
      <c r="BM673" s="150"/>
      <c r="BN673" s="150"/>
      <c r="BO673" s="150"/>
      <c r="BP673" s="150"/>
      <c r="BQ673" s="150"/>
      <c r="BR673" s="150"/>
      <c r="BS673" s="150"/>
      <c r="BT673" s="150"/>
      <c r="BU673" s="150"/>
      <c r="BV673" s="150"/>
      <c r="BW673" s="150"/>
      <c r="BX673" s="150"/>
      <c r="BY673" s="150"/>
      <c r="BZ673" s="150"/>
      <c r="CA673" s="150"/>
      <c r="CB673" s="150"/>
      <c r="CC673" s="150"/>
      <c r="CD673" s="150"/>
      <c r="CE673" s="150"/>
      <c r="CF673" s="150"/>
      <c r="CG673" s="150"/>
      <c r="CH673" s="150"/>
      <c r="CI673" s="150"/>
      <c r="CJ673" s="150"/>
      <c r="CK673" s="150"/>
      <c r="CL673" s="150"/>
      <c r="CM673" s="150"/>
      <c r="CN673" s="150"/>
      <c r="CO673" s="150"/>
      <c r="CP673" s="150"/>
      <c r="CQ673" s="150"/>
      <c r="CR673" s="150"/>
      <c r="CS673" s="150"/>
      <c r="CT673" s="150"/>
      <c r="CU673" s="150"/>
      <c r="CV673" s="150"/>
      <c r="CW673" s="150"/>
      <c r="CX673" s="150"/>
      <c r="CY673" s="150"/>
    </row>
    <row r="674" ht="12.75" customHeight="1">
      <c r="A674" s="151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  <c r="BL674" s="150"/>
      <c r="BM674" s="150"/>
      <c r="BN674" s="150"/>
      <c r="BO674" s="150"/>
      <c r="BP674" s="150"/>
      <c r="BQ674" s="150"/>
      <c r="BR674" s="150"/>
      <c r="BS674" s="150"/>
      <c r="BT674" s="150"/>
      <c r="BU674" s="150"/>
      <c r="BV674" s="150"/>
      <c r="BW674" s="150"/>
      <c r="BX674" s="150"/>
      <c r="BY674" s="150"/>
      <c r="BZ674" s="150"/>
      <c r="CA674" s="150"/>
      <c r="CB674" s="150"/>
      <c r="CC674" s="150"/>
      <c r="CD674" s="150"/>
      <c r="CE674" s="150"/>
      <c r="CF674" s="150"/>
      <c r="CG674" s="150"/>
      <c r="CH674" s="150"/>
      <c r="CI674" s="150"/>
      <c r="CJ674" s="150"/>
      <c r="CK674" s="150"/>
      <c r="CL674" s="150"/>
      <c r="CM674" s="150"/>
      <c r="CN674" s="150"/>
      <c r="CO674" s="150"/>
      <c r="CP674" s="150"/>
      <c r="CQ674" s="150"/>
      <c r="CR674" s="150"/>
      <c r="CS674" s="150"/>
      <c r="CT674" s="150"/>
      <c r="CU674" s="150"/>
      <c r="CV674" s="150"/>
      <c r="CW674" s="150"/>
      <c r="CX674" s="150"/>
      <c r="CY674" s="150"/>
    </row>
    <row r="675" ht="12.75" customHeight="1">
      <c r="A675" s="151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  <c r="BL675" s="150"/>
      <c r="BM675" s="150"/>
      <c r="BN675" s="150"/>
      <c r="BO675" s="150"/>
      <c r="BP675" s="150"/>
      <c r="BQ675" s="150"/>
      <c r="BR675" s="150"/>
      <c r="BS675" s="150"/>
      <c r="BT675" s="150"/>
      <c r="BU675" s="150"/>
      <c r="BV675" s="150"/>
      <c r="BW675" s="150"/>
      <c r="BX675" s="150"/>
      <c r="BY675" s="150"/>
      <c r="BZ675" s="150"/>
      <c r="CA675" s="150"/>
      <c r="CB675" s="150"/>
      <c r="CC675" s="150"/>
      <c r="CD675" s="150"/>
      <c r="CE675" s="150"/>
      <c r="CF675" s="150"/>
      <c r="CG675" s="150"/>
      <c r="CH675" s="150"/>
      <c r="CI675" s="150"/>
      <c r="CJ675" s="150"/>
      <c r="CK675" s="150"/>
      <c r="CL675" s="150"/>
      <c r="CM675" s="150"/>
      <c r="CN675" s="150"/>
      <c r="CO675" s="150"/>
      <c r="CP675" s="150"/>
      <c r="CQ675" s="150"/>
      <c r="CR675" s="150"/>
      <c r="CS675" s="150"/>
      <c r="CT675" s="150"/>
      <c r="CU675" s="150"/>
      <c r="CV675" s="150"/>
      <c r="CW675" s="150"/>
      <c r="CX675" s="150"/>
      <c r="CY675" s="150"/>
    </row>
    <row r="676" ht="12.75" customHeight="1">
      <c r="A676" s="151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  <c r="BL676" s="150"/>
      <c r="BM676" s="150"/>
      <c r="BN676" s="150"/>
      <c r="BO676" s="150"/>
      <c r="BP676" s="150"/>
      <c r="BQ676" s="150"/>
      <c r="BR676" s="150"/>
      <c r="BS676" s="150"/>
      <c r="BT676" s="150"/>
      <c r="BU676" s="150"/>
      <c r="BV676" s="150"/>
      <c r="BW676" s="150"/>
      <c r="BX676" s="150"/>
      <c r="BY676" s="150"/>
      <c r="BZ676" s="150"/>
      <c r="CA676" s="150"/>
      <c r="CB676" s="150"/>
      <c r="CC676" s="150"/>
      <c r="CD676" s="150"/>
      <c r="CE676" s="150"/>
      <c r="CF676" s="150"/>
      <c r="CG676" s="150"/>
      <c r="CH676" s="150"/>
      <c r="CI676" s="150"/>
      <c r="CJ676" s="150"/>
      <c r="CK676" s="150"/>
      <c r="CL676" s="150"/>
      <c r="CM676" s="150"/>
      <c r="CN676" s="150"/>
      <c r="CO676" s="150"/>
      <c r="CP676" s="150"/>
      <c r="CQ676" s="150"/>
      <c r="CR676" s="150"/>
      <c r="CS676" s="150"/>
      <c r="CT676" s="150"/>
      <c r="CU676" s="150"/>
      <c r="CV676" s="150"/>
      <c r="CW676" s="150"/>
      <c r="CX676" s="150"/>
      <c r="CY676" s="150"/>
    </row>
    <row r="677" ht="12.75" customHeight="1">
      <c r="A677" s="151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  <c r="BL677" s="150"/>
      <c r="BM677" s="150"/>
      <c r="BN677" s="150"/>
      <c r="BO677" s="150"/>
      <c r="BP677" s="150"/>
      <c r="BQ677" s="150"/>
      <c r="BR677" s="150"/>
      <c r="BS677" s="150"/>
      <c r="BT677" s="150"/>
      <c r="BU677" s="150"/>
      <c r="BV677" s="150"/>
      <c r="BW677" s="150"/>
      <c r="BX677" s="150"/>
      <c r="BY677" s="150"/>
      <c r="BZ677" s="150"/>
      <c r="CA677" s="150"/>
      <c r="CB677" s="150"/>
      <c r="CC677" s="150"/>
      <c r="CD677" s="150"/>
      <c r="CE677" s="150"/>
      <c r="CF677" s="150"/>
      <c r="CG677" s="150"/>
      <c r="CH677" s="150"/>
      <c r="CI677" s="150"/>
      <c r="CJ677" s="150"/>
      <c r="CK677" s="150"/>
      <c r="CL677" s="150"/>
      <c r="CM677" s="150"/>
      <c r="CN677" s="150"/>
      <c r="CO677" s="150"/>
      <c r="CP677" s="150"/>
      <c r="CQ677" s="150"/>
      <c r="CR677" s="150"/>
      <c r="CS677" s="150"/>
      <c r="CT677" s="150"/>
      <c r="CU677" s="150"/>
      <c r="CV677" s="150"/>
      <c r="CW677" s="150"/>
      <c r="CX677" s="150"/>
      <c r="CY677" s="150"/>
    </row>
    <row r="678" ht="12.75" customHeight="1">
      <c r="A678" s="151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  <c r="BL678" s="150"/>
      <c r="BM678" s="150"/>
      <c r="BN678" s="150"/>
      <c r="BO678" s="150"/>
      <c r="BP678" s="150"/>
      <c r="BQ678" s="150"/>
      <c r="BR678" s="150"/>
      <c r="BS678" s="150"/>
      <c r="BT678" s="150"/>
      <c r="BU678" s="150"/>
      <c r="BV678" s="150"/>
      <c r="BW678" s="150"/>
      <c r="BX678" s="150"/>
      <c r="BY678" s="150"/>
      <c r="BZ678" s="150"/>
      <c r="CA678" s="150"/>
      <c r="CB678" s="150"/>
      <c r="CC678" s="150"/>
      <c r="CD678" s="150"/>
      <c r="CE678" s="150"/>
      <c r="CF678" s="150"/>
      <c r="CG678" s="150"/>
      <c r="CH678" s="150"/>
      <c r="CI678" s="150"/>
      <c r="CJ678" s="150"/>
      <c r="CK678" s="150"/>
      <c r="CL678" s="150"/>
      <c r="CM678" s="150"/>
      <c r="CN678" s="150"/>
      <c r="CO678" s="150"/>
      <c r="CP678" s="150"/>
      <c r="CQ678" s="150"/>
      <c r="CR678" s="150"/>
      <c r="CS678" s="150"/>
      <c r="CT678" s="150"/>
      <c r="CU678" s="150"/>
      <c r="CV678" s="150"/>
      <c r="CW678" s="150"/>
      <c r="CX678" s="150"/>
      <c r="CY678" s="150"/>
    </row>
    <row r="679" ht="12.75" customHeight="1">
      <c r="A679" s="151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  <c r="BL679" s="150"/>
      <c r="BM679" s="150"/>
      <c r="BN679" s="150"/>
      <c r="BO679" s="150"/>
      <c r="BP679" s="150"/>
      <c r="BQ679" s="150"/>
      <c r="BR679" s="150"/>
      <c r="BS679" s="150"/>
      <c r="BT679" s="150"/>
      <c r="BU679" s="150"/>
      <c r="BV679" s="150"/>
      <c r="BW679" s="150"/>
      <c r="BX679" s="150"/>
      <c r="BY679" s="150"/>
      <c r="BZ679" s="150"/>
      <c r="CA679" s="150"/>
      <c r="CB679" s="150"/>
      <c r="CC679" s="150"/>
      <c r="CD679" s="150"/>
      <c r="CE679" s="150"/>
      <c r="CF679" s="150"/>
      <c r="CG679" s="150"/>
      <c r="CH679" s="150"/>
      <c r="CI679" s="150"/>
      <c r="CJ679" s="150"/>
      <c r="CK679" s="150"/>
      <c r="CL679" s="150"/>
      <c r="CM679" s="150"/>
      <c r="CN679" s="150"/>
      <c r="CO679" s="150"/>
      <c r="CP679" s="150"/>
      <c r="CQ679" s="150"/>
      <c r="CR679" s="150"/>
      <c r="CS679" s="150"/>
      <c r="CT679" s="150"/>
      <c r="CU679" s="150"/>
      <c r="CV679" s="150"/>
      <c r="CW679" s="150"/>
      <c r="CX679" s="150"/>
      <c r="CY679" s="150"/>
    </row>
    <row r="680" ht="12.75" customHeight="1">
      <c r="A680" s="151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  <c r="BL680" s="150"/>
      <c r="BM680" s="150"/>
      <c r="BN680" s="150"/>
      <c r="BO680" s="150"/>
      <c r="BP680" s="150"/>
      <c r="BQ680" s="150"/>
      <c r="BR680" s="150"/>
      <c r="BS680" s="150"/>
      <c r="BT680" s="150"/>
      <c r="BU680" s="150"/>
      <c r="BV680" s="150"/>
      <c r="BW680" s="150"/>
      <c r="BX680" s="150"/>
      <c r="BY680" s="150"/>
      <c r="BZ680" s="150"/>
      <c r="CA680" s="150"/>
      <c r="CB680" s="150"/>
      <c r="CC680" s="150"/>
      <c r="CD680" s="150"/>
      <c r="CE680" s="150"/>
      <c r="CF680" s="150"/>
      <c r="CG680" s="150"/>
      <c r="CH680" s="150"/>
      <c r="CI680" s="150"/>
      <c r="CJ680" s="150"/>
      <c r="CK680" s="150"/>
      <c r="CL680" s="150"/>
      <c r="CM680" s="150"/>
      <c r="CN680" s="150"/>
      <c r="CO680" s="150"/>
      <c r="CP680" s="150"/>
      <c r="CQ680" s="150"/>
      <c r="CR680" s="150"/>
      <c r="CS680" s="150"/>
      <c r="CT680" s="150"/>
      <c r="CU680" s="150"/>
      <c r="CV680" s="150"/>
      <c r="CW680" s="150"/>
      <c r="CX680" s="150"/>
      <c r="CY680" s="150"/>
    </row>
    <row r="681" ht="12.75" customHeight="1">
      <c r="A681" s="151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  <c r="BL681" s="150"/>
      <c r="BM681" s="150"/>
      <c r="BN681" s="150"/>
      <c r="BO681" s="150"/>
      <c r="BP681" s="150"/>
      <c r="BQ681" s="150"/>
      <c r="BR681" s="150"/>
      <c r="BS681" s="150"/>
      <c r="BT681" s="150"/>
      <c r="BU681" s="150"/>
      <c r="BV681" s="150"/>
      <c r="BW681" s="150"/>
      <c r="BX681" s="150"/>
      <c r="BY681" s="150"/>
      <c r="BZ681" s="150"/>
      <c r="CA681" s="150"/>
      <c r="CB681" s="150"/>
      <c r="CC681" s="150"/>
      <c r="CD681" s="150"/>
      <c r="CE681" s="150"/>
      <c r="CF681" s="150"/>
      <c r="CG681" s="150"/>
      <c r="CH681" s="150"/>
      <c r="CI681" s="150"/>
      <c r="CJ681" s="150"/>
      <c r="CK681" s="150"/>
      <c r="CL681" s="150"/>
      <c r="CM681" s="150"/>
      <c r="CN681" s="150"/>
      <c r="CO681" s="150"/>
      <c r="CP681" s="150"/>
      <c r="CQ681" s="150"/>
      <c r="CR681" s="150"/>
      <c r="CS681" s="150"/>
      <c r="CT681" s="150"/>
      <c r="CU681" s="150"/>
      <c r="CV681" s="150"/>
      <c r="CW681" s="150"/>
      <c r="CX681" s="150"/>
      <c r="CY681" s="150"/>
    </row>
    <row r="682" ht="12.75" customHeight="1">
      <c r="A682" s="151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  <c r="BL682" s="150"/>
      <c r="BM682" s="150"/>
      <c r="BN682" s="150"/>
      <c r="BO682" s="150"/>
      <c r="BP682" s="150"/>
      <c r="BQ682" s="150"/>
      <c r="BR682" s="150"/>
      <c r="BS682" s="150"/>
      <c r="BT682" s="150"/>
      <c r="BU682" s="150"/>
      <c r="BV682" s="150"/>
      <c r="BW682" s="150"/>
      <c r="BX682" s="150"/>
      <c r="BY682" s="150"/>
      <c r="BZ682" s="150"/>
      <c r="CA682" s="150"/>
      <c r="CB682" s="150"/>
      <c r="CC682" s="150"/>
      <c r="CD682" s="150"/>
      <c r="CE682" s="150"/>
      <c r="CF682" s="150"/>
      <c r="CG682" s="150"/>
      <c r="CH682" s="150"/>
      <c r="CI682" s="150"/>
      <c r="CJ682" s="150"/>
      <c r="CK682" s="150"/>
      <c r="CL682" s="150"/>
      <c r="CM682" s="150"/>
      <c r="CN682" s="150"/>
      <c r="CO682" s="150"/>
      <c r="CP682" s="150"/>
      <c r="CQ682" s="150"/>
      <c r="CR682" s="150"/>
      <c r="CS682" s="150"/>
      <c r="CT682" s="150"/>
      <c r="CU682" s="150"/>
      <c r="CV682" s="150"/>
      <c r="CW682" s="150"/>
      <c r="CX682" s="150"/>
      <c r="CY682" s="150"/>
    </row>
    <row r="683" ht="12.75" customHeight="1">
      <c r="A683" s="151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  <c r="BL683" s="150"/>
      <c r="BM683" s="150"/>
      <c r="BN683" s="150"/>
      <c r="BO683" s="150"/>
      <c r="BP683" s="150"/>
      <c r="BQ683" s="150"/>
      <c r="BR683" s="150"/>
      <c r="BS683" s="150"/>
      <c r="BT683" s="150"/>
      <c r="BU683" s="150"/>
      <c r="BV683" s="150"/>
      <c r="BW683" s="150"/>
      <c r="BX683" s="150"/>
      <c r="BY683" s="150"/>
      <c r="BZ683" s="150"/>
      <c r="CA683" s="150"/>
      <c r="CB683" s="150"/>
      <c r="CC683" s="150"/>
      <c r="CD683" s="150"/>
      <c r="CE683" s="150"/>
      <c r="CF683" s="150"/>
      <c r="CG683" s="150"/>
      <c r="CH683" s="150"/>
      <c r="CI683" s="150"/>
      <c r="CJ683" s="150"/>
      <c r="CK683" s="150"/>
      <c r="CL683" s="150"/>
      <c r="CM683" s="150"/>
      <c r="CN683" s="150"/>
      <c r="CO683" s="150"/>
      <c r="CP683" s="150"/>
      <c r="CQ683" s="150"/>
      <c r="CR683" s="150"/>
      <c r="CS683" s="150"/>
      <c r="CT683" s="150"/>
      <c r="CU683" s="150"/>
      <c r="CV683" s="150"/>
      <c r="CW683" s="150"/>
      <c r="CX683" s="150"/>
      <c r="CY683" s="150"/>
    </row>
    <row r="684" ht="12.75" customHeight="1">
      <c r="A684" s="151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L684" s="150"/>
      <c r="BM684" s="150"/>
      <c r="BN684" s="150"/>
      <c r="BO684" s="150"/>
      <c r="BP684" s="150"/>
      <c r="BQ684" s="150"/>
      <c r="BR684" s="150"/>
      <c r="BS684" s="150"/>
      <c r="BT684" s="150"/>
      <c r="BU684" s="150"/>
      <c r="BV684" s="150"/>
      <c r="BW684" s="150"/>
      <c r="BX684" s="150"/>
      <c r="BY684" s="150"/>
      <c r="BZ684" s="150"/>
      <c r="CA684" s="150"/>
      <c r="CB684" s="150"/>
      <c r="CC684" s="150"/>
      <c r="CD684" s="150"/>
      <c r="CE684" s="150"/>
      <c r="CF684" s="150"/>
      <c r="CG684" s="150"/>
      <c r="CH684" s="150"/>
      <c r="CI684" s="150"/>
      <c r="CJ684" s="150"/>
      <c r="CK684" s="150"/>
      <c r="CL684" s="150"/>
      <c r="CM684" s="150"/>
      <c r="CN684" s="150"/>
      <c r="CO684" s="150"/>
      <c r="CP684" s="150"/>
      <c r="CQ684" s="150"/>
      <c r="CR684" s="150"/>
      <c r="CS684" s="150"/>
      <c r="CT684" s="150"/>
      <c r="CU684" s="150"/>
      <c r="CV684" s="150"/>
      <c r="CW684" s="150"/>
      <c r="CX684" s="150"/>
      <c r="CY684" s="150"/>
    </row>
    <row r="685" ht="12.75" customHeight="1">
      <c r="A685" s="151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  <c r="BL685" s="150"/>
      <c r="BM685" s="150"/>
      <c r="BN685" s="150"/>
      <c r="BO685" s="150"/>
      <c r="BP685" s="150"/>
      <c r="BQ685" s="150"/>
      <c r="BR685" s="150"/>
      <c r="BS685" s="150"/>
      <c r="BT685" s="150"/>
      <c r="BU685" s="150"/>
      <c r="BV685" s="150"/>
      <c r="BW685" s="150"/>
      <c r="BX685" s="150"/>
      <c r="BY685" s="150"/>
      <c r="BZ685" s="150"/>
      <c r="CA685" s="150"/>
      <c r="CB685" s="150"/>
      <c r="CC685" s="150"/>
      <c r="CD685" s="150"/>
      <c r="CE685" s="150"/>
      <c r="CF685" s="150"/>
      <c r="CG685" s="150"/>
      <c r="CH685" s="150"/>
      <c r="CI685" s="150"/>
      <c r="CJ685" s="150"/>
      <c r="CK685" s="150"/>
      <c r="CL685" s="150"/>
      <c r="CM685" s="150"/>
      <c r="CN685" s="150"/>
      <c r="CO685" s="150"/>
      <c r="CP685" s="150"/>
      <c r="CQ685" s="150"/>
      <c r="CR685" s="150"/>
      <c r="CS685" s="150"/>
      <c r="CT685" s="150"/>
      <c r="CU685" s="150"/>
      <c r="CV685" s="150"/>
      <c r="CW685" s="150"/>
      <c r="CX685" s="150"/>
      <c r="CY685" s="150"/>
    </row>
    <row r="686" ht="12.75" customHeight="1">
      <c r="A686" s="151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  <c r="BL686" s="150"/>
      <c r="BM686" s="150"/>
      <c r="BN686" s="150"/>
      <c r="BO686" s="150"/>
      <c r="BP686" s="150"/>
      <c r="BQ686" s="150"/>
      <c r="BR686" s="150"/>
      <c r="BS686" s="150"/>
      <c r="BT686" s="150"/>
      <c r="BU686" s="150"/>
      <c r="BV686" s="150"/>
      <c r="BW686" s="150"/>
      <c r="BX686" s="150"/>
      <c r="BY686" s="150"/>
      <c r="BZ686" s="150"/>
      <c r="CA686" s="150"/>
      <c r="CB686" s="150"/>
      <c r="CC686" s="150"/>
      <c r="CD686" s="150"/>
      <c r="CE686" s="150"/>
      <c r="CF686" s="150"/>
      <c r="CG686" s="150"/>
      <c r="CH686" s="150"/>
      <c r="CI686" s="150"/>
      <c r="CJ686" s="150"/>
      <c r="CK686" s="150"/>
      <c r="CL686" s="150"/>
      <c r="CM686" s="150"/>
      <c r="CN686" s="150"/>
      <c r="CO686" s="150"/>
      <c r="CP686" s="150"/>
      <c r="CQ686" s="150"/>
      <c r="CR686" s="150"/>
      <c r="CS686" s="150"/>
      <c r="CT686" s="150"/>
      <c r="CU686" s="150"/>
      <c r="CV686" s="150"/>
      <c r="CW686" s="150"/>
      <c r="CX686" s="150"/>
      <c r="CY686" s="150"/>
    </row>
    <row r="687" ht="12.75" customHeight="1">
      <c r="A687" s="151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  <c r="BL687" s="150"/>
      <c r="BM687" s="150"/>
      <c r="BN687" s="150"/>
      <c r="BO687" s="150"/>
      <c r="BP687" s="150"/>
      <c r="BQ687" s="150"/>
      <c r="BR687" s="150"/>
      <c r="BS687" s="150"/>
      <c r="BT687" s="150"/>
      <c r="BU687" s="150"/>
      <c r="BV687" s="150"/>
      <c r="BW687" s="150"/>
      <c r="BX687" s="150"/>
      <c r="BY687" s="150"/>
      <c r="BZ687" s="150"/>
      <c r="CA687" s="150"/>
      <c r="CB687" s="150"/>
      <c r="CC687" s="150"/>
      <c r="CD687" s="150"/>
      <c r="CE687" s="150"/>
      <c r="CF687" s="150"/>
      <c r="CG687" s="150"/>
      <c r="CH687" s="150"/>
      <c r="CI687" s="150"/>
      <c r="CJ687" s="150"/>
      <c r="CK687" s="150"/>
      <c r="CL687" s="150"/>
      <c r="CM687" s="150"/>
      <c r="CN687" s="150"/>
      <c r="CO687" s="150"/>
      <c r="CP687" s="150"/>
      <c r="CQ687" s="150"/>
      <c r="CR687" s="150"/>
      <c r="CS687" s="150"/>
      <c r="CT687" s="150"/>
      <c r="CU687" s="150"/>
      <c r="CV687" s="150"/>
      <c r="CW687" s="150"/>
      <c r="CX687" s="150"/>
      <c r="CY687" s="150"/>
    </row>
    <row r="688" ht="12.75" customHeight="1">
      <c r="A688" s="151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  <c r="BL688" s="150"/>
      <c r="BM688" s="150"/>
      <c r="BN688" s="150"/>
      <c r="BO688" s="150"/>
      <c r="BP688" s="150"/>
      <c r="BQ688" s="150"/>
      <c r="BR688" s="150"/>
      <c r="BS688" s="150"/>
      <c r="BT688" s="150"/>
      <c r="BU688" s="150"/>
      <c r="BV688" s="150"/>
      <c r="BW688" s="150"/>
      <c r="BX688" s="150"/>
      <c r="BY688" s="150"/>
      <c r="BZ688" s="150"/>
      <c r="CA688" s="150"/>
      <c r="CB688" s="150"/>
      <c r="CC688" s="150"/>
      <c r="CD688" s="150"/>
      <c r="CE688" s="150"/>
      <c r="CF688" s="150"/>
      <c r="CG688" s="150"/>
      <c r="CH688" s="150"/>
      <c r="CI688" s="150"/>
      <c r="CJ688" s="150"/>
      <c r="CK688" s="150"/>
      <c r="CL688" s="150"/>
      <c r="CM688" s="150"/>
      <c r="CN688" s="150"/>
      <c r="CO688" s="150"/>
      <c r="CP688" s="150"/>
      <c r="CQ688" s="150"/>
      <c r="CR688" s="150"/>
      <c r="CS688" s="150"/>
      <c r="CT688" s="150"/>
      <c r="CU688" s="150"/>
      <c r="CV688" s="150"/>
      <c r="CW688" s="150"/>
      <c r="CX688" s="150"/>
      <c r="CY688" s="150"/>
    </row>
    <row r="689" ht="12.75" customHeight="1">
      <c r="A689" s="151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  <c r="BL689" s="150"/>
      <c r="BM689" s="150"/>
      <c r="BN689" s="150"/>
      <c r="BO689" s="150"/>
      <c r="BP689" s="150"/>
      <c r="BQ689" s="150"/>
      <c r="BR689" s="150"/>
      <c r="BS689" s="150"/>
      <c r="BT689" s="150"/>
      <c r="BU689" s="150"/>
      <c r="BV689" s="150"/>
      <c r="BW689" s="150"/>
      <c r="BX689" s="150"/>
      <c r="BY689" s="150"/>
      <c r="BZ689" s="150"/>
      <c r="CA689" s="150"/>
      <c r="CB689" s="150"/>
      <c r="CC689" s="150"/>
      <c r="CD689" s="150"/>
      <c r="CE689" s="150"/>
      <c r="CF689" s="150"/>
      <c r="CG689" s="150"/>
      <c r="CH689" s="150"/>
      <c r="CI689" s="150"/>
      <c r="CJ689" s="150"/>
      <c r="CK689" s="150"/>
      <c r="CL689" s="150"/>
      <c r="CM689" s="150"/>
      <c r="CN689" s="150"/>
      <c r="CO689" s="150"/>
      <c r="CP689" s="150"/>
      <c r="CQ689" s="150"/>
      <c r="CR689" s="150"/>
      <c r="CS689" s="150"/>
      <c r="CT689" s="150"/>
      <c r="CU689" s="150"/>
      <c r="CV689" s="150"/>
      <c r="CW689" s="150"/>
      <c r="CX689" s="150"/>
      <c r="CY689" s="150"/>
    </row>
    <row r="690" ht="12.75" customHeight="1">
      <c r="A690" s="151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  <c r="BL690" s="150"/>
      <c r="BM690" s="150"/>
      <c r="BN690" s="150"/>
      <c r="BO690" s="150"/>
      <c r="BP690" s="150"/>
      <c r="BQ690" s="150"/>
      <c r="BR690" s="150"/>
      <c r="BS690" s="150"/>
      <c r="BT690" s="150"/>
      <c r="BU690" s="150"/>
      <c r="BV690" s="150"/>
      <c r="BW690" s="150"/>
      <c r="BX690" s="150"/>
      <c r="BY690" s="150"/>
      <c r="BZ690" s="150"/>
      <c r="CA690" s="150"/>
      <c r="CB690" s="150"/>
      <c r="CC690" s="150"/>
      <c r="CD690" s="150"/>
      <c r="CE690" s="150"/>
      <c r="CF690" s="150"/>
      <c r="CG690" s="150"/>
      <c r="CH690" s="150"/>
      <c r="CI690" s="150"/>
      <c r="CJ690" s="150"/>
      <c r="CK690" s="150"/>
      <c r="CL690" s="150"/>
      <c r="CM690" s="150"/>
      <c r="CN690" s="150"/>
      <c r="CO690" s="150"/>
      <c r="CP690" s="150"/>
      <c r="CQ690" s="150"/>
      <c r="CR690" s="150"/>
      <c r="CS690" s="150"/>
      <c r="CT690" s="150"/>
      <c r="CU690" s="150"/>
      <c r="CV690" s="150"/>
      <c r="CW690" s="150"/>
      <c r="CX690" s="150"/>
      <c r="CY690" s="150"/>
    </row>
    <row r="691" ht="12.75" customHeight="1">
      <c r="A691" s="151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  <c r="BL691" s="150"/>
      <c r="BM691" s="150"/>
      <c r="BN691" s="150"/>
      <c r="BO691" s="150"/>
      <c r="BP691" s="150"/>
      <c r="BQ691" s="150"/>
      <c r="BR691" s="150"/>
      <c r="BS691" s="150"/>
      <c r="BT691" s="150"/>
      <c r="BU691" s="150"/>
      <c r="BV691" s="150"/>
      <c r="BW691" s="150"/>
      <c r="BX691" s="150"/>
      <c r="BY691" s="150"/>
      <c r="BZ691" s="150"/>
      <c r="CA691" s="150"/>
      <c r="CB691" s="150"/>
      <c r="CC691" s="150"/>
      <c r="CD691" s="150"/>
      <c r="CE691" s="150"/>
      <c r="CF691" s="150"/>
      <c r="CG691" s="150"/>
      <c r="CH691" s="150"/>
      <c r="CI691" s="150"/>
      <c r="CJ691" s="150"/>
      <c r="CK691" s="150"/>
      <c r="CL691" s="150"/>
      <c r="CM691" s="150"/>
      <c r="CN691" s="150"/>
      <c r="CO691" s="150"/>
      <c r="CP691" s="150"/>
      <c r="CQ691" s="150"/>
      <c r="CR691" s="150"/>
      <c r="CS691" s="150"/>
      <c r="CT691" s="150"/>
      <c r="CU691" s="150"/>
      <c r="CV691" s="150"/>
      <c r="CW691" s="150"/>
      <c r="CX691" s="150"/>
      <c r="CY691" s="150"/>
    </row>
    <row r="692" ht="12.75" customHeight="1">
      <c r="A692" s="151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  <c r="BL692" s="150"/>
      <c r="BM692" s="150"/>
      <c r="BN692" s="150"/>
      <c r="BO692" s="150"/>
      <c r="BP692" s="150"/>
      <c r="BQ692" s="150"/>
      <c r="BR692" s="150"/>
      <c r="BS692" s="150"/>
      <c r="BT692" s="150"/>
      <c r="BU692" s="150"/>
      <c r="BV692" s="150"/>
      <c r="BW692" s="150"/>
      <c r="BX692" s="150"/>
      <c r="BY692" s="150"/>
      <c r="BZ692" s="150"/>
      <c r="CA692" s="150"/>
      <c r="CB692" s="150"/>
      <c r="CC692" s="150"/>
      <c r="CD692" s="150"/>
      <c r="CE692" s="150"/>
      <c r="CF692" s="150"/>
      <c r="CG692" s="150"/>
      <c r="CH692" s="150"/>
      <c r="CI692" s="150"/>
      <c r="CJ692" s="150"/>
      <c r="CK692" s="150"/>
      <c r="CL692" s="150"/>
      <c r="CM692" s="150"/>
      <c r="CN692" s="150"/>
      <c r="CO692" s="150"/>
      <c r="CP692" s="150"/>
      <c r="CQ692" s="150"/>
      <c r="CR692" s="150"/>
      <c r="CS692" s="150"/>
      <c r="CT692" s="150"/>
      <c r="CU692" s="150"/>
      <c r="CV692" s="150"/>
      <c r="CW692" s="150"/>
      <c r="CX692" s="150"/>
      <c r="CY692" s="150"/>
    </row>
    <row r="693" ht="12.75" customHeight="1">
      <c r="A693" s="151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  <c r="BL693" s="150"/>
      <c r="BM693" s="150"/>
      <c r="BN693" s="150"/>
      <c r="BO693" s="150"/>
      <c r="BP693" s="150"/>
      <c r="BQ693" s="150"/>
      <c r="BR693" s="150"/>
      <c r="BS693" s="150"/>
      <c r="BT693" s="150"/>
      <c r="BU693" s="150"/>
      <c r="BV693" s="150"/>
      <c r="BW693" s="150"/>
      <c r="BX693" s="150"/>
      <c r="BY693" s="150"/>
      <c r="BZ693" s="150"/>
      <c r="CA693" s="150"/>
      <c r="CB693" s="150"/>
      <c r="CC693" s="150"/>
      <c r="CD693" s="150"/>
      <c r="CE693" s="150"/>
      <c r="CF693" s="150"/>
      <c r="CG693" s="150"/>
      <c r="CH693" s="150"/>
      <c r="CI693" s="150"/>
      <c r="CJ693" s="150"/>
      <c r="CK693" s="150"/>
      <c r="CL693" s="150"/>
      <c r="CM693" s="150"/>
      <c r="CN693" s="150"/>
      <c r="CO693" s="150"/>
      <c r="CP693" s="150"/>
      <c r="CQ693" s="150"/>
      <c r="CR693" s="150"/>
      <c r="CS693" s="150"/>
      <c r="CT693" s="150"/>
      <c r="CU693" s="150"/>
      <c r="CV693" s="150"/>
      <c r="CW693" s="150"/>
      <c r="CX693" s="150"/>
      <c r="CY693" s="150"/>
    </row>
    <row r="694" ht="12.75" customHeight="1">
      <c r="A694" s="151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  <c r="BL694" s="150"/>
      <c r="BM694" s="150"/>
      <c r="BN694" s="150"/>
      <c r="BO694" s="150"/>
      <c r="BP694" s="150"/>
      <c r="BQ694" s="150"/>
      <c r="BR694" s="150"/>
      <c r="BS694" s="150"/>
      <c r="BT694" s="150"/>
      <c r="BU694" s="150"/>
      <c r="BV694" s="150"/>
      <c r="BW694" s="150"/>
      <c r="BX694" s="150"/>
      <c r="BY694" s="150"/>
      <c r="BZ694" s="150"/>
      <c r="CA694" s="150"/>
      <c r="CB694" s="150"/>
      <c r="CC694" s="150"/>
      <c r="CD694" s="150"/>
      <c r="CE694" s="150"/>
      <c r="CF694" s="150"/>
      <c r="CG694" s="150"/>
      <c r="CH694" s="150"/>
      <c r="CI694" s="150"/>
      <c r="CJ694" s="150"/>
      <c r="CK694" s="150"/>
      <c r="CL694" s="150"/>
      <c r="CM694" s="150"/>
      <c r="CN694" s="150"/>
      <c r="CO694" s="150"/>
      <c r="CP694" s="150"/>
      <c r="CQ694" s="150"/>
      <c r="CR694" s="150"/>
      <c r="CS694" s="150"/>
      <c r="CT694" s="150"/>
      <c r="CU694" s="150"/>
      <c r="CV694" s="150"/>
      <c r="CW694" s="150"/>
      <c r="CX694" s="150"/>
      <c r="CY694" s="150"/>
    </row>
    <row r="695" ht="12.75" customHeight="1">
      <c r="A695" s="151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  <c r="BL695" s="150"/>
      <c r="BM695" s="150"/>
      <c r="BN695" s="150"/>
      <c r="BO695" s="150"/>
      <c r="BP695" s="150"/>
      <c r="BQ695" s="150"/>
      <c r="BR695" s="150"/>
      <c r="BS695" s="150"/>
      <c r="BT695" s="150"/>
      <c r="BU695" s="150"/>
      <c r="BV695" s="150"/>
      <c r="BW695" s="150"/>
      <c r="BX695" s="150"/>
      <c r="BY695" s="150"/>
      <c r="BZ695" s="150"/>
      <c r="CA695" s="150"/>
      <c r="CB695" s="150"/>
      <c r="CC695" s="150"/>
      <c r="CD695" s="150"/>
      <c r="CE695" s="150"/>
      <c r="CF695" s="150"/>
      <c r="CG695" s="150"/>
      <c r="CH695" s="150"/>
      <c r="CI695" s="150"/>
      <c r="CJ695" s="150"/>
      <c r="CK695" s="150"/>
      <c r="CL695" s="150"/>
      <c r="CM695" s="150"/>
      <c r="CN695" s="150"/>
      <c r="CO695" s="150"/>
      <c r="CP695" s="150"/>
      <c r="CQ695" s="150"/>
      <c r="CR695" s="150"/>
      <c r="CS695" s="150"/>
      <c r="CT695" s="150"/>
      <c r="CU695" s="150"/>
      <c r="CV695" s="150"/>
      <c r="CW695" s="150"/>
      <c r="CX695" s="150"/>
      <c r="CY695" s="150"/>
    </row>
    <row r="696" ht="12.75" customHeight="1">
      <c r="A696" s="151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  <c r="BL696" s="150"/>
      <c r="BM696" s="150"/>
      <c r="BN696" s="150"/>
      <c r="BO696" s="150"/>
      <c r="BP696" s="150"/>
      <c r="BQ696" s="150"/>
      <c r="BR696" s="150"/>
      <c r="BS696" s="150"/>
      <c r="BT696" s="150"/>
      <c r="BU696" s="150"/>
      <c r="BV696" s="150"/>
      <c r="BW696" s="150"/>
      <c r="BX696" s="150"/>
      <c r="BY696" s="150"/>
      <c r="BZ696" s="150"/>
      <c r="CA696" s="150"/>
      <c r="CB696" s="150"/>
      <c r="CC696" s="150"/>
      <c r="CD696" s="150"/>
      <c r="CE696" s="150"/>
      <c r="CF696" s="150"/>
      <c r="CG696" s="150"/>
      <c r="CH696" s="150"/>
      <c r="CI696" s="150"/>
      <c r="CJ696" s="150"/>
      <c r="CK696" s="150"/>
      <c r="CL696" s="150"/>
      <c r="CM696" s="150"/>
      <c r="CN696" s="150"/>
      <c r="CO696" s="150"/>
      <c r="CP696" s="150"/>
      <c r="CQ696" s="150"/>
      <c r="CR696" s="150"/>
      <c r="CS696" s="150"/>
      <c r="CT696" s="150"/>
      <c r="CU696" s="150"/>
      <c r="CV696" s="150"/>
      <c r="CW696" s="150"/>
      <c r="CX696" s="150"/>
      <c r="CY696" s="150"/>
    </row>
    <row r="697" ht="12.75" customHeight="1">
      <c r="A697" s="151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  <c r="BL697" s="150"/>
      <c r="BM697" s="150"/>
      <c r="BN697" s="150"/>
      <c r="BO697" s="150"/>
      <c r="BP697" s="150"/>
      <c r="BQ697" s="150"/>
      <c r="BR697" s="150"/>
      <c r="BS697" s="150"/>
      <c r="BT697" s="150"/>
      <c r="BU697" s="150"/>
      <c r="BV697" s="150"/>
      <c r="BW697" s="150"/>
      <c r="BX697" s="150"/>
      <c r="BY697" s="150"/>
      <c r="BZ697" s="150"/>
      <c r="CA697" s="150"/>
      <c r="CB697" s="150"/>
      <c r="CC697" s="150"/>
      <c r="CD697" s="150"/>
      <c r="CE697" s="150"/>
      <c r="CF697" s="150"/>
      <c r="CG697" s="150"/>
      <c r="CH697" s="150"/>
      <c r="CI697" s="150"/>
      <c r="CJ697" s="150"/>
      <c r="CK697" s="150"/>
      <c r="CL697" s="150"/>
      <c r="CM697" s="150"/>
      <c r="CN697" s="150"/>
      <c r="CO697" s="150"/>
      <c r="CP697" s="150"/>
      <c r="CQ697" s="150"/>
      <c r="CR697" s="150"/>
      <c r="CS697" s="150"/>
      <c r="CT697" s="150"/>
      <c r="CU697" s="150"/>
      <c r="CV697" s="150"/>
      <c r="CW697" s="150"/>
      <c r="CX697" s="150"/>
      <c r="CY697" s="150"/>
    </row>
    <row r="698" ht="12.75" customHeight="1">
      <c r="A698" s="151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  <c r="BL698" s="150"/>
      <c r="BM698" s="150"/>
      <c r="BN698" s="150"/>
      <c r="BO698" s="150"/>
      <c r="BP698" s="150"/>
      <c r="BQ698" s="150"/>
      <c r="BR698" s="150"/>
      <c r="BS698" s="150"/>
      <c r="BT698" s="150"/>
      <c r="BU698" s="150"/>
      <c r="BV698" s="150"/>
      <c r="BW698" s="150"/>
      <c r="BX698" s="150"/>
      <c r="BY698" s="150"/>
      <c r="BZ698" s="150"/>
      <c r="CA698" s="150"/>
      <c r="CB698" s="150"/>
      <c r="CC698" s="150"/>
      <c r="CD698" s="150"/>
      <c r="CE698" s="150"/>
      <c r="CF698" s="150"/>
      <c r="CG698" s="150"/>
      <c r="CH698" s="150"/>
      <c r="CI698" s="150"/>
      <c r="CJ698" s="150"/>
      <c r="CK698" s="150"/>
      <c r="CL698" s="150"/>
      <c r="CM698" s="150"/>
      <c r="CN698" s="150"/>
      <c r="CO698" s="150"/>
      <c r="CP698" s="150"/>
      <c r="CQ698" s="150"/>
      <c r="CR698" s="150"/>
      <c r="CS698" s="150"/>
      <c r="CT698" s="150"/>
      <c r="CU698" s="150"/>
      <c r="CV698" s="150"/>
      <c r="CW698" s="150"/>
      <c r="CX698" s="150"/>
      <c r="CY698" s="150"/>
    </row>
    <row r="699" ht="12.75" customHeight="1">
      <c r="A699" s="151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  <c r="BL699" s="150"/>
      <c r="BM699" s="150"/>
      <c r="BN699" s="150"/>
      <c r="BO699" s="150"/>
      <c r="BP699" s="150"/>
      <c r="BQ699" s="150"/>
      <c r="BR699" s="150"/>
      <c r="BS699" s="150"/>
      <c r="BT699" s="150"/>
      <c r="BU699" s="150"/>
      <c r="BV699" s="150"/>
      <c r="BW699" s="150"/>
      <c r="BX699" s="150"/>
      <c r="BY699" s="150"/>
      <c r="BZ699" s="150"/>
      <c r="CA699" s="150"/>
      <c r="CB699" s="150"/>
      <c r="CC699" s="150"/>
      <c r="CD699" s="150"/>
      <c r="CE699" s="150"/>
      <c r="CF699" s="150"/>
      <c r="CG699" s="150"/>
      <c r="CH699" s="150"/>
      <c r="CI699" s="150"/>
      <c r="CJ699" s="150"/>
      <c r="CK699" s="150"/>
      <c r="CL699" s="150"/>
      <c r="CM699" s="150"/>
      <c r="CN699" s="150"/>
      <c r="CO699" s="150"/>
      <c r="CP699" s="150"/>
      <c r="CQ699" s="150"/>
      <c r="CR699" s="150"/>
      <c r="CS699" s="150"/>
      <c r="CT699" s="150"/>
      <c r="CU699" s="150"/>
      <c r="CV699" s="150"/>
      <c r="CW699" s="150"/>
      <c r="CX699" s="150"/>
      <c r="CY699" s="150"/>
    </row>
    <row r="700" ht="12.75" customHeight="1">
      <c r="A700" s="151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  <c r="BL700" s="150"/>
      <c r="BM700" s="150"/>
      <c r="BN700" s="150"/>
      <c r="BO700" s="150"/>
      <c r="BP700" s="150"/>
      <c r="BQ700" s="150"/>
      <c r="BR700" s="150"/>
      <c r="BS700" s="150"/>
      <c r="BT700" s="150"/>
      <c r="BU700" s="150"/>
      <c r="BV700" s="150"/>
      <c r="BW700" s="150"/>
      <c r="BX700" s="150"/>
      <c r="BY700" s="150"/>
      <c r="BZ700" s="150"/>
      <c r="CA700" s="150"/>
      <c r="CB700" s="150"/>
      <c r="CC700" s="150"/>
      <c r="CD700" s="150"/>
      <c r="CE700" s="150"/>
      <c r="CF700" s="150"/>
      <c r="CG700" s="150"/>
      <c r="CH700" s="150"/>
      <c r="CI700" s="150"/>
      <c r="CJ700" s="150"/>
      <c r="CK700" s="150"/>
      <c r="CL700" s="150"/>
      <c r="CM700" s="150"/>
      <c r="CN700" s="150"/>
      <c r="CO700" s="150"/>
      <c r="CP700" s="150"/>
      <c r="CQ700" s="150"/>
      <c r="CR700" s="150"/>
      <c r="CS700" s="150"/>
      <c r="CT700" s="150"/>
      <c r="CU700" s="150"/>
      <c r="CV700" s="150"/>
      <c r="CW700" s="150"/>
      <c r="CX700" s="150"/>
      <c r="CY700" s="150"/>
    </row>
    <row r="701" ht="12.75" customHeight="1">
      <c r="A701" s="151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  <c r="BL701" s="150"/>
      <c r="BM701" s="150"/>
      <c r="BN701" s="150"/>
      <c r="BO701" s="150"/>
      <c r="BP701" s="150"/>
      <c r="BQ701" s="150"/>
      <c r="BR701" s="150"/>
      <c r="BS701" s="150"/>
      <c r="BT701" s="150"/>
      <c r="BU701" s="150"/>
      <c r="BV701" s="150"/>
      <c r="BW701" s="150"/>
      <c r="BX701" s="150"/>
      <c r="BY701" s="150"/>
      <c r="BZ701" s="150"/>
      <c r="CA701" s="150"/>
      <c r="CB701" s="150"/>
      <c r="CC701" s="150"/>
      <c r="CD701" s="150"/>
      <c r="CE701" s="150"/>
      <c r="CF701" s="150"/>
      <c r="CG701" s="150"/>
      <c r="CH701" s="150"/>
      <c r="CI701" s="150"/>
      <c r="CJ701" s="150"/>
      <c r="CK701" s="150"/>
      <c r="CL701" s="150"/>
      <c r="CM701" s="150"/>
      <c r="CN701" s="150"/>
      <c r="CO701" s="150"/>
      <c r="CP701" s="150"/>
      <c r="CQ701" s="150"/>
      <c r="CR701" s="150"/>
      <c r="CS701" s="150"/>
      <c r="CT701" s="150"/>
      <c r="CU701" s="150"/>
      <c r="CV701" s="150"/>
      <c r="CW701" s="150"/>
      <c r="CX701" s="150"/>
      <c r="CY701" s="150"/>
    </row>
    <row r="702" ht="12.75" customHeight="1">
      <c r="A702" s="151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  <c r="BL702" s="150"/>
      <c r="BM702" s="150"/>
      <c r="BN702" s="150"/>
      <c r="BO702" s="150"/>
      <c r="BP702" s="150"/>
      <c r="BQ702" s="150"/>
      <c r="BR702" s="150"/>
      <c r="BS702" s="150"/>
      <c r="BT702" s="150"/>
      <c r="BU702" s="150"/>
      <c r="BV702" s="150"/>
      <c r="BW702" s="150"/>
      <c r="BX702" s="150"/>
      <c r="BY702" s="150"/>
      <c r="BZ702" s="150"/>
      <c r="CA702" s="150"/>
      <c r="CB702" s="150"/>
      <c r="CC702" s="150"/>
      <c r="CD702" s="150"/>
      <c r="CE702" s="150"/>
      <c r="CF702" s="150"/>
      <c r="CG702" s="150"/>
      <c r="CH702" s="150"/>
      <c r="CI702" s="150"/>
      <c r="CJ702" s="150"/>
      <c r="CK702" s="150"/>
      <c r="CL702" s="150"/>
      <c r="CM702" s="150"/>
      <c r="CN702" s="150"/>
      <c r="CO702" s="150"/>
      <c r="CP702" s="150"/>
      <c r="CQ702" s="150"/>
      <c r="CR702" s="150"/>
      <c r="CS702" s="150"/>
      <c r="CT702" s="150"/>
      <c r="CU702" s="150"/>
      <c r="CV702" s="150"/>
      <c r="CW702" s="150"/>
      <c r="CX702" s="150"/>
      <c r="CY702" s="150"/>
    </row>
    <row r="703" ht="12.75" customHeight="1">
      <c r="A703" s="151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  <c r="BL703" s="150"/>
      <c r="BM703" s="150"/>
      <c r="BN703" s="150"/>
      <c r="BO703" s="150"/>
      <c r="BP703" s="150"/>
      <c r="BQ703" s="150"/>
      <c r="BR703" s="150"/>
      <c r="BS703" s="150"/>
      <c r="BT703" s="150"/>
      <c r="BU703" s="150"/>
      <c r="BV703" s="150"/>
      <c r="BW703" s="150"/>
      <c r="BX703" s="150"/>
      <c r="BY703" s="150"/>
      <c r="BZ703" s="150"/>
      <c r="CA703" s="150"/>
      <c r="CB703" s="150"/>
      <c r="CC703" s="150"/>
      <c r="CD703" s="150"/>
      <c r="CE703" s="150"/>
      <c r="CF703" s="150"/>
      <c r="CG703" s="150"/>
      <c r="CH703" s="150"/>
      <c r="CI703" s="150"/>
      <c r="CJ703" s="150"/>
      <c r="CK703" s="150"/>
      <c r="CL703" s="150"/>
      <c r="CM703" s="150"/>
      <c r="CN703" s="150"/>
      <c r="CO703" s="150"/>
      <c r="CP703" s="150"/>
      <c r="CQ703" s="150"/>
      <c r="CR703" s="150"/>
      <c r="CS703" s="150"/>
      <c r="CT703" s="150"/>
      <c r="CU703" s="150"/>
      <c r="CV703" s="150"/>
      <c r="CW703" s="150"/>
      <c r="CX703" s="150"/>
      <c r="CY703" s="150"/>
    </row>
    <row r="704" ht="12.75" customHeight="1">
      <c r="A704" s="151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  <c r="BL704" s="150"/>
      <c r="BM704" s="150"/>
      <c r="BN704" s="150"/>
      <c r="BO704" s="150"/>
      <c r="BP704" s="150"/>
      <c r="BQ704" s="150"/>
      <c r="BR704" s="150"/>
      <c r="BS704" s="150"/>
      <c r="BT704" s="150"/>
      <c r="BU704" s="150"/>
      <c r="BV704" s="150"/>
      <c r="BW704" s="150"/>
      <c r="BX704" s="150"/>
      <c r="BY704" s="150"/>
      <c r="BZ704" s="150"/>
      <c r="CA704" s="150"/>
      <c r="CB704" s="150"/>
      <c r="CC704" s="150"/>
      <c r="CD704" s="150"/>
      <c r="CE704" s="150"/>
      <c r="CF704" s="150"/>
      <c r="CG704" s="150"/>
      <c r="CH704" s="150"/>
      <c r="CI704" s="150"/>
      <c r="CJ704" s="150"/>
      <c r="CK704" s="150"/>
      <c r="CL704" s="150"/>
      <c r="CM704" s="150"/>
      <c r="CN704" s="150"/>
      <c r="CO704" s="150"/>
      <c r="CP704" s="150"/>
      <c r="CQ704" s="150"/>
      <c r="CR704" s="150"/>
      <c r="CS704" s="150"/>
      <c r="CT704" s="150"/>
      <c r="CU704" s="150"/>
      <c r="CV704" s="150"/>
      <c r="CW704" s="150"/>
      <c r="CX704" s="150"/>
      <c r="CY704" s="150"/>
    </row>
    <row r="705" ht="12.75" customHeight="1">
      <c r="A705" s="151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  <c r="BL705" s="150"/>
      <c r="BM705" s="150"/>
      <c r="BN705" s="150"/>
      <c r="BO705" s="150"/>
      <c r="BP705" s="150"/>
      <c r="BQ705" s="150"/>
      <c r="BR705" s="150"/>
      <c r="BS705" s="150"/>
      <c r="BT705" s="150"/>
      <c r="BU705" s="150"/>
      <c r="BV705" s="150"/>
      <c r="BW705" s="150"/>
      <c r="BX705" s="150"/>
      <c r="BY705" s="150"/>
      <c r="BZ705" s="150"/>
      <c r="CA705" s="150"/>
      <c r="CB705" s="150"/>
      <c r="CC705" s="150"/>
      <c r="CD705" s="150"/>
      <c r="CE705" s="150"/>
      <c r="CF705" s="150"/>
      <c r="CG705" s="150"/>
      <c r="CH705" s="150"/>
      <c r="CI705" s="150"/>
      <c r="CJ705" s="150"/>
      <c r="CK705" s="150"/>
      <c r="CL705" s="150"/>
      <c r="CM705" s="150"/>
      <c r="CN705" s="150"/>
      <c r="CO705" s="150"/>
      <c r="CP705" s="150"/>
      <c r="CQ705" s="150"/>
      <c r="CR705" s="150"/>
      <c r="CS705" s="150"/>
      <c r="CT705" s="150"/>
      <c r="CU705" s="150"/>
      <c r="CV705" s="150"/>
      <c r="CW705" s="150"/>
      <c r="CX705" s="150"/>
      <c r="CY705" s="150"/>
    </row>
    <row r="706" ht="12.75" customHeight="1">
      <c r="A706" s="151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  <c r="BL706" s="150"/>
      <c r="BM706" s="150"/>
      <c r="BN706" s="150"/>
      <c r="BO706" s="150"/>
      <c r="BP706" s="150"/>
      <c r="BQ706" s="150"/>
      <c r="BR706" s="150"/>
      <c r="BS706" s="150"/>
      <c r="BT706" s="150"/>
      <c r="BU706" s="150"/>
      <c r="BV706" s="150"/>
      <c r="BW706" s="150"/>
      <c r="BX706" s="150"/>
      <c r="BY706" s="150"/>
      <c r="BZ706" s="150"/>
      <c r="CA706" s="150"/>
      <c r="CB706" s="150"/>
      <c r="CC706" s="150"/>
      <c r="CD706" s="150"/>
      <c r="CE706" s="150"/>
      <c r="CF706" s="150"/>
      <c r="CG706" s="150"/>
      <c r="CH706" s="150"/>
      <c r="CI706" s="150"/>
      <c r="CJ706" s="150"/>
      <c r="CK706" s="150"/>
      <c r="CL706" s="150"/>
      <c r="CM706" s="150"/>
      <c r="CN706" s="150"/>
      <c r="CO706" s="150"/>
      <c r="CP706" s="150"/>
      <c r="CQ706" s="150"/>
      <c r="CR706" s="150"/>
      <c r="CS706" s="150"/>
      <c r="CT706" s="150"/>
      <c r="CU706" s="150"/>
      <c r="CV706" s="150"/>
      <c r="CW706" s="150"/>
      <c r="CX706" s="150"/>
      <c r="CY706" s="150"/>
    </row>
    <row r="707" ht="12.75" customHeight="1">
      <c r="A707" s="151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L707" s="150"/>
      <c r="BM707" s="150"/>
      <c r="BN707" s="150"/>
      <c r="BO707" s="150"/>
      <c r="BP707" s="150"/>
      <c r="BQ707" s="150"/>
      <c r="BR707" s="150"/>
      <c r="BS707" s="150"/>
      <c r="BT707" s="150"/>
      <c r="BU707" s="150"/>
      <c r="BV707" s="150"/>
      <c r="BW707" s="150"/>
      <c r="BX707" s="150"/>
      <c r="BY707" s="150"/>
      <c r="BZ707" s="150"/>
      <c r="CA707" s="150"/>
      <c r="CB707" s="150"/>
      <c r="CC707" s="150"/>
      <c r="CD707" s="150"/>
      <c r="CE707" s="150"/>
      <c r="CF707" s="150"/>
      <c r="CG707" s="150"/>
      <c r="CH707" s="150"/>
      <c r="CI707" s="150"/>
      <c r="CJ707" s="150"/>
      <c r="CK707" s="150"/>
      <c r="CL707" s="150"/>
      <c r="CM707" s="150"/>
      <c r="CN707" s="150"/>
      <c r="CO707" s="150"/>
      <c r="CP707" s="150"/>
      <c r="CQ707" s="150"/>
      <c r="CR707" s="150"/>
      <c r="CS707" s="150"/>
      <c r="CT707" s="150"/>
      <c r="CU707" s="150"/>
      <c r="CV707" s="150"/>
      <c r="CW707" s="150"/>
      <c r="CX707" s="150"/>
      <c r="CY707" s="150"/>
    </row>
    <row r="708" ht="12.75" customHeight="1">
      <c r="A708" s="151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  <c r="BL708" s="150"/>
      <c r="BM708" s="150"/>
      <c r="BN708" s="150"/>
      <c r="BO708" s="150"/>
      <c r="BP708" s="150"/>
      <c r="BQ708" s="150"/>
      <c r="BR708" s="150"/>
      <c r="BS708" s="150"/>
      <c r="BT708" s="150"/>
      <c r="BU708" s="150"/>
      <c r="BV708" s="150"/>
      <c r="BW708" s="150"/>
      <c r="BX708" s="150"/>
      <c r="BY708" s="150"/>
      <c r="BZ708" s="150"/>
      <c r="CA708" s="150"/>
      <c r="CB708" s="150"/>
      <c r="CC708" s="150"/>
      <c r="CD708" s="150"/>
      <c r="CE708" s="150"/>
      <c r="CF708" s="150"/>
      <c r="CG708" s="150"/>
      <c r="CH708" s="150"/>
      <c r="CI708" s="150"/>
      <c r="CJ708" s="150"/>
      <c r="CK708" s="150"/>
      <c r="CL708" s="150"/>
      <c r="CM708" s="150"/>
      <c r="CN708" s="150"/>
      <c r="CO708" s="150"/>
      <c r="CP708" s="150"/>
      <c r="CQ708" s="150"/>
      <c r="CR708" s="150"/>
      <c r="CS708" s="150"/>
      <c r="CT708" s="150"/>
      <c r="CU708" s="150"/>
      <c r="CV708" s="150"/>
      <c r="CW708" s="150"/>
      <c r="CX708" s="150"/>
      <c r="CY708" s="150"/>
    </row>
    <row r="709" ht="12.75" customHeight="1">
      <c r="A709" s="151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  <c r="BL709" s="150"/>
      <c r="BM709" s="150"/>
      <c r="BN709" s="150"/>
      <c r="BO709" s="150"/>
      <c r="BP709" s="150"/>
      <c r="BQ709" s="150"/>
      <c r="BR709" s="150"/>
      <c r="BS709" s="150"/>
      <c r="BT709" s="150"/>
      <c r="BU709" s="150"/>
      <c r="BV709" s="150"/>
      <c r="BW709" s="150"/>
      <c r="BX709" s="150"/>
      <c r="BY709" s="150"/>
      <c r="BZ709" s="150"/>
      <c r="CA709" s="150"/>
      <c r="CB709" s="150"/>
      <c r="CC709" s="150"/>
      <c r="CD709" s="150"/>
      <c r="CE709" s="150"/>
      <c r="CF709" s="150"/>
      <c r="CG709" s="150"/>
      <c r="CH709" s="150"/>
      <c r="CI709" s="150"/>
      <c r="CJ709" s="150"/>
      <c r="CK709" s="150"/>
      <c r="CL709" s="150"/>
      <c r="CM709" s="150"/>
      <c r="CN709" s="150"/>
      <c r="CO709" s="150"/>
      <c r="CP709" s="150"/>
      <c r="CQ709" s="150"/>
      <c r="CR709" s="150"/>
      <c r="CS709" s="150"/>
      <c r="CT709" s="150"/>
      <c r="CU709" s="150"/>
      <c r="CV709" s="150"/>
      <c r="CW709" s="150"/>
      <c r="CX709" s="150"/>
      <c r="CY709" s="150"/>
    </row>
    <row r="710" ht="12.75" customHeight="1">
      <c r="A710" s="151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  <c r="BL710" s="150"/>
      <c r="BM710" s="150"/>
      <c r="BN710" s="150"/>
      <c r="BO710" s="150"/>
      <c r="BP710" s="150"/>
      <c r="BQ710" s="150"/>
      <c r="BR710" s="150"/>
      <c r="BS710" s="150"/>
      <c r="BT710" s="150"/>
      <c r="BU710" s="150"/>
      <c r="BV710" s="150"/>
      <c r="BW710" s="150"/>
      <c r="BX710" s="150"/>
      <c r="BY710" s="150"/>
      <c r="BZ710" s="150"/>
      <c r="CA710" s="150"/>
      <c r="CB710" s="150"/>
      <c r="CC710" s="150"/>
      <c r="CD710" s="150"/>
      <c r="CE710" s="150"/>
      <c r="CF710" s="150"/>
      <c r="CG710" s="150"/>
      <c r="CH710" s="150"/>
      <c r="CI710" s="150"/>
      <c r="CJ710" s="150"/>
      <c r="CK710" s="150"/>
      <c r="CL710" s="150"/>
      <c r="CM710" s="150"/>
      <c r="CN710" s="150"/>
      <c r="CO710" s="150"/>
      <c r="CP710" s="150"/>
      <c r="CQ710" s="150"/>
      <c r="CR710" s="150"/>
      <c r="CS710" s="150"/>
      <c r="CT710" s="150"/>
      <c r="CU710" s="150"/>
      <c r="CV710" s="150"/>
      <c r="CW710" s="150"/>
      <c r="CX710" s="150"/>
      <c r="CY710" s="150"/>
    </row>
    <row r="711" ht="12.75" customHeight="1">
      <c r="A711" s="151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  <c r="BL711" s="150"/>
      <c r="BM711" s="150"/>
      <c r="BN711" s="150"/>
      <c r="BO711" s="150"/>
      <c r="BP711" s="150"/>
      <c r="BQ711" s="150"/>
      <c r="BR711" s="150"/>
      <c r="BS711" s="150"/>
      <c r="BT711" s="150"/>
      <c r="BU711" s="150"/>
      <c r="BV711" s="150"/>
      <c r="BW711" s="150"/>
      <c r="BX711" s="150"/>
      <c r="BY711" s="150"/>
      <c r="BZ711" s="150"/>
      <c r="CA711" s="150"/>
      <c r="CB711" s="150"/>
      <c r="CC711" s="150"/>
      <c r="CD711" s="150"/>
      <c r="CE711" s="150"/>
      <c r="CF711" s="150"/>
      <c r="CG711" s="150"/>
      <c r="CH711" s="150"/>
      <c r="CI711" s="150"/>
      <c r="CJ711" s="150"/>
      <c r="CK711" s="150"/>
      <c r="CL711" s="150"/>
      <c r="CM711" s="150"/>
      <c r="CN711" s="150"/>
      <c r="CO711" s="150"/>
      <c r="CP711" s="150"/>
      <c r="CQ711" s="150"/>
      <c r="CR711" s="150"/>
      <c r="CS711" s="150"/>
      <c r="CT711" s="150"/>
      <c r="CU711" s="150"/>
      <c r="CV711" s="150"/>
      <c r="CW711" s="150"/>
      <c r="CX711" s="150"/>
      <c r="CY711" s="150"/>
    </row>
    <row r="712" ht="12.75" customHeight="1">
      <c r="A712" s="151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  <c r="BL712" s="150"/>
      <c r="BM712" s="150"/>
      <c r="BN712" s="150"/>
      <c r="BO712" s="150"/>
      <c r="BP712" s="150"/>
      <c r="BQ712" s="150"/>
      <c r="BR712" s="150"/>
      <c r="BS712" s="150"/>
      <c r="BT712" s="150"/>
      <c r="BU712" s="150"/>
      <c r="BV712" s="150"/>
      <c r="BW712" s="150"/>
      <c r="BX712" s="150"/>
      <c r="BY712" s="150"/>
      <c r="BZ712" s="150"/>
      <c r="CA712" s="150"/>
      <c r="CB712" s="150"/>
      <c r="CC712" s="150"/>
      <c r="CD712" s="150"/>
      <c r="CE712" s="150"/>
      <c r="CF712" s="150"/>
      <c r="CG712" s="150"/>
      <c r="CH712" s="150"/>
      <c r="CI712" s="150"/>
      <c r="CJ712" s="150"/>
      <c r="CK712" s="150"/>
      <c r="CL712" s="150"/>
      <c r="CM712" s="150"/>
      <c r="CN712" s="150"/>
      <c r="CO712" s="150"/>
      <c r="CP712" s="150"/>
      <c r="CQ712" s="150"/>
      <c r="CR712" s="150"/>
      <c r="CS712" s="150"/>
      <c r="CT712" s="150"/>
      <c r="CU712" s="150"/>
      <c r="CV712" s="150"/>
      <c r="CW712" s="150"/>
      <c r="CX712" s="150"/>
      <c r="CY712" s="150"/>
    </row>
    <row r="713" ht="12.75" customHeight="1">
      <c r="A713" s="151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  <c r="BL713" s="150"/>
      <c r="BM713" s="150"/>
      <c r="BN713" s="150"/>
      <c r="BO713" s="150"/>
      <c r="BP713" s="150"/>
      <c r="BQ713" s="150"/>
      <c r="BR713" s="150"/>
      <c r="BS713" s="150"/>
      <c r="BT713" s="150"/>
      <c r="BU713" s="150"/>
      <c r="BV713" s="150"/>
      <c r="BW713" s="150"/>
      <c r="BX713" s="150"/>
      <c r="BY713" s="150"/>
      <c r="BZ713" s="150"/>
      <c r="CA713" s="150"/>
      <c r="CB713" s="150"/>
      <c r="CC713" s="150"/>
      <c r="CD713" s="150"/>
      <c r="CE713" s="150"/>
      <c r="CF713" s="150"/>
      <c r="CG713" s="150"/>
      <c r="CH713" s="150"/>
      <c r="CI713" s="150"/>
      <c r="CJ713" s="150"/>
      <c r="CK713" s="150"/>
      <c r="CL713" s="150"/>
      <c r="CM713" s="150"/>
      <c r="CN713" s="150"/>
      <c r="CO713" s="150"/>
      <c r="CP713" s="150"/>
      <c r="CQ713" s="150"/>
      <c r="CR713" s="150"/>
      <c r="CS713" s="150"/>
      <c r="CT713" s="150"/>
      <c r="CU713" s="150"/>
      <c r="CV713" s="150"/>
      <c r="CW713" s="150"/>
      <c r="CX713" s="150"/>
      <c r="CY713" s="150"/>
    </row>
    <row r="714" ht="12.75" customHeight="1">
      <c r="A714" s="151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L714" s="150"/>
      <c r="BM714" s="150"/>
      <c r="BN714" s="150"/>
      <c r="BO714" s="150"/>
      <c r="BP714" s="150"/>
      <c r="BQ714" s="150"/>
      <c r="BR714" s="150"/>
      <c r="BS714" s="150"/>
      <c r="BT714" s="150"/>
      <c r="BU714" s="150"/>
      <c r="BV714" s="150"/>
      <c r="BW714" s="150"/>
      <c r="BX714" s="150"/>
      <c r="BY714" s="150"/>
      <c r="BZ714" s="150"/>
      <c r="CA714" s="150"/>
      <c r="CB714" s="150"/>
      <c r="CC714" s="150"/>
      <c r="CD714" s="150"/>
      <c r="CE714" s="150"/>
      <c r="CF714" s="150"/>
      <c r="CG714" s="150"/>
      <c r="CH714" s="150"/>
      <c r="CI714" s="150"/>
      <c r="CJ714" s="150"/>
      <c r="CK714" s="150"/>
      <c r="CL714" s="150"/>
      <c r="CM714" s="150"/>
      <c r="CN714" s="150"/>
      <c r="CO714" s="150"/>
      <c r="CP714" s="150"/>
      <c r="CQ714" s="150"/>
      <c r="CR714" s="150"/>
      <c r="CS714" s="150"/>
      <c r="CT714" s="150"/>
      <c r="CU714" s="150"/>
      <c r="CV714" s="150"/>
      <c r="CW714" s="150"/>
      <c r="CX714" s="150"/>
      <c r="CY714" s="150"/>
    </row>
    <row r="715" ht="12.75" customHeight="1">
      <c r="A715" s="151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L715" s="150"/>
      <c r="BM715" s="150"/>
      <c r="BN715" s="150"/>
      <c r="BO715" s="150"/>
      <c r="BP715" s="150"/>
      <c r="BQ715" s="150"/>
      <c r="BR715" s="150"/>
      <c r="BS715" s="150"/>
      <c r="BT715" s="150"/>
      <c r="BU715" s="150"/>
      <c r="BV715" s="150"/>
      <c r="BW715" s="150"/>
      <c r="BX715" s="150"/>
      <c r="BY715" s="150"/>
      <c r="BZ715" s="150"/>
      <c r="CA715" s="150"/>
      <c r="CB715" s="150"/>
      <c r="CC715" s="150"/>
      <c r="CD715" s="150"/>
      <c r="CE715" s="150"/>
      <c r="CF715" s="150"/>
      <c r="CG715" s="150"/>
      <c r="CH715" s="150"/>
      <c r="CI715" s="150"/>
      <c r="CJ715" s="150"/>
      <c r="CK715" s="150"/>
      <c r="CL715" s="150"/>
      <c r="CM715" s="150"/>
      <c r="CN715" s="150"/>
      <c r="CO715" s="150"/>
      <c r="CP715" s="150"/>
      <c r="CQ715" s="150"/>
      <c r="CR715" s="150"/>
      <c r="CS715" s="150"/>
      <c r="CT715" s="150"/>
      <c r="CU715" s="150"/>
      <c r="CV715" s="150"/>
      <c r="CW715" s="150"/>
      <c r="CX715" s="150"/>
      <c r="CY715" s="150"/>
    </row>
    <row r="716" ht="12.75" customHeight="1">
      <c r="A716" s="151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L716" s="150"/>
      <c r="BM716" s="150"/>
      <c r="BN716" s="150"/>
      <c r="BO716" s="150"/>
      <c r="BP716" s="150"/>
      <c r="BQ716" s="150"/>
      <c r="BR716" s="150"/>
      <c r="BS716" s="150"/>
      <c r="BT716" s="150"/>
      <c r="BU716" s="150"/>
      <c r="BV716" s="150"/>
      <c r="BW716" s="150"/>
      <c r="BX716" s="150"/>
      <c r="BY716" s="150"/>
      <c r="BZ716" s="150"/>
      <c r="CA716" s="150"/>
      <c r="CB716" s="150"/>
      <c r="CC716" s="150"/>
      <c r="CD716" s="150"/>
      <c r="CE716" s="150"/>
      <c r="CF716" s="150"/>
      <c r="CG716" s="150"/>
      <c r="CH716" s="150"/>
      <c r="CI716" s="150"/>
      <c r="CJ716" s="150"/>
      <c r="CK716" s="150"/>
      <c r="CL716" s="150"/>
      <c r="CM716" s="150"/>
      <c r="CN716" s="150"/>
      <c r="CO716" s="150"/>
      <c r="CP716" s="150"/>
      <c r="CQ716" s="150"/>
      <c r="CR716" s="150"/>
      <c r="CS716" s="150"/>
      <c r="CT716" s="150"/>
      <c r="CU716" s="150"/>
      <c r="CV716" s="150"/>
      <c r="CW716" s="150"/>
      <c r="CX716" s="150"/>
      <c r="CY716" s="150"/>
    </row>
    <row r="717" ht="12.75" customHeight="1">
      <c r="A717" s="151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L717" s="150"/>
      <c r="BM717" s="150"/>
      <c r="BN717" s="150"/>
      <c r="BO717" s="150"/>
      <c r="BP717" s="150"/>
      <c r="BQ717" s="150"/>
      <c r="BR717" s="150"/>
      <c r="BS717" s="150"/>
      <c r="BT717" s="150"/>
      <c r="BU717" s="150"/>
      <c r="BV717" s="150"/>
      <c r="BW717" s="150"/>
      <c r="BX717" s="150"/>
      <c r="BY717" s="150"/>
      <c r="BZ717" s="150"/>
      <c r="CA717" s="150"/>
      <c r="CB717" s="150"/>
      <c r="CC717" s="150"/>
      <c r="CD717" s="150"/>
      <c r="CE717" s="150"/>
      <c r="CF717" s="150"/>
      <c r="CG717" s="150"/>
      <c r="CH717" s="150"/>
      <c r="CI717" s="150"/>
      <c r="CJ717" s="150"/>
      <c r="CK717" s="150"/>
      <c r="CL717" s="150"/>
      <c r="CM717" s="150"/>
      <c r="CN717" s="150"/>
      <c r="CO717" s="150"/>
      <c r="CP717" s="150"/>
      <c r="CQ717" s="150"/>
      <c r="CR717" s="150"/>
      <c r="CS717" s="150"/>
      <c r="CT717" s="150"/>
      <c r="CU717" s="150"/>
      <c r="CV717" s="150"/>
      <c r="CW717" s="150"/>
      <c r="CX717" s="150"/>
      <c r="CY717" s="150"/>
    </row>
    <row r="718" ht="12.75" customHeight="1">
      <c r="A718" s="151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L718" s="150"/>
      <c r="BM718" s="150"/>
      <c r="BN718" s="150"/>
      <c r="BO718" s="150"/>
      <c r="BP718" s="150"/>
      <c r="BQ718" s="150"/>
      <c r="BR718" s="150"/>
      <c r="BS718" s="150"/>
      <c r="BT718" s="150"/>
      <c r="BU718" s="150"/>
      <c r="BV718" s="150"/>
      <c r="BW718" s="150"/>
      <c r="BX718" s="150"/>
      <c r="BY718" s="150"/>
      <c r="BZ718" s="150"/>
      <c r="CA718" s="150"/>
      <c r="CB718" s="150"/>
      <c r="CC718" s="150"/>
      <c r="CD718" s="150"/>
      <c r="CE718" s="150"/>
      <c r="CF718" s="150"/>
      <c r="CG718" s="150"/>
      <c r="CH718" s="150"/>
      <c r="CI718" s="150"/>
      <c r="CJ718" s="150"/>
      <c r="CK718" s="150"/>
      <c r="CL718" s="150"/>
      <c r="CM718" s="150"/>
      <c r="CN718" s="150"/>
      <c r="CO718" s="150"/>
      <c r="CP718" s="150"/>
      <c r="CQ718" s="150"/>
      <c r="CR718" s="150"/>
      <c r="CS718" s="150"/>
      <c r="CT718" s="150"/>
      <c r="CU718" s="150"/>
      <c r="CV718" s="150"/>
      <c r="CW718" s="150"/>
      <c r="CX718" s="150"/>
      <c r="CY718" s="150"/>
    </row>
    <row r="719" ht="12.75" customHeight="1">
      <c r="A719" s="151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  <c r="BL719" s="150"/>
      <c r="BM719" s="150"/>
      <c r="BN719" s="150"/>
      <c r="BO719" s="150"/>
      <c r="BP719" s="150"/>
      <c r="BQ719" s="150"/>
      <c r="BR719" s="150"/>
      <c r="BS719" s="150"/>
      <c r="BT719" s="150"/>
      <c r="BU719" s="150"/>
      <c r="BV719" s="150"/>
      <c r="BW719" s="150"/>
      <c r="BX719" s="150"/>
      <c r="BY719" s="150"/>
      <c r="BZ719" s="150"/>
      <c r="CA719" s="150"/>
      <c r="CB719" s="150"/>
      <c r="CC719" s="150"/>
      <c r="CD719" s="150"/>
      <c r="CE719" s="150"/>
      <c r="CF719" s="150"/>
      <c r="CG719" s="150"/>
      <c r="CH719" s="150"/>
      <c r="CI719" s="150"/>
      <c r="CJ719" s="150"/>
      <c r="CK719" s="150"/>
      <c r="CL719" s="150"/>
      <c r="CM719" s="150"/>
      <c r="CN719" s="150"/>
      <c r="CO719" s="150"/>
      <c r="CP719" s="150"/>
      <c r="CQ719" s="150"/>
      <c r="CR719" s="150"/>
      <c r="CS719" s="150"/>
      <c r="CT719" s="150"/>
      <c r="CU719" s="150"/>
      <c r="CV719" s="150"/>
      <c r="CW719" s="150"/>
      <c r="CX719" s="150"/>
      <c r="CY719" s="150"/>
    </row>
    <row r="720" ht="12.75" customHeight="1">
      <c r="A720" s="151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  <c r="BL720" s="150"/>
      <c r="BM720" s="150"/>
      <c r="BN720" s="150"/>
      <c r="BO720" s="150"/>
      <c r="BP720" s="150"/>
      <c r="BQ720" s="150"/>
      <c r="BR720" s="150"/>
      <c r="BS720" s="150"/>
      <c r="BT720" s="150"/>
      <c r="BU720" s="150"/>
      <c r="BV720" s="150"/>
      <c r="BW720" s="150"/>
      <c r="BX720" s="150"/>
      <c r="BY720" s="150"/>
      <c r="BZ720" s="150"/>
      <c r="CA720" s="150"/>
      <c r="CB720" s="150"/>
      <c r="CC720" s="150"/>
      <c r="CD720" s="150"/>
      <c r="CE720" s="150"/>
      <c r="CF720" s="150"/>
      <c r="CG720" s="150"/>
      <c r="CH720" s="150"/>
      <c r="CI720" s="150"/>
      <c r="CJ720" s="150"/>
      <c r="CK720" s="150"/>
      <c r="CL720" s="150"/>
      <c r="CM720" s="150"/>
      <c r="CN720" s="150"/>
      <c r="CO720" s="150"/>
      <c r="CP720" s="150"/>
      <c r="CQ720" s="150"/>
      <c r="CR720" s="150"/>
      <c r="CS720" s="150"/>
      <c r="CT720" s="150"/>
      <c r="CU720" s="150"/>
      <c r="CV720" s="150"/>
      <c r="CW720" s="150"/>
      <c r="CX720" s="150"/>
      <c r="CY720" s="150"/>
    </row>
    <row r="721" ht="12.75" customHeight="1">
      <c r="A721" s="151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  <c r="BL721" s="150"/>
      <c r="BM721" s="150"/>
      <c r="BN721" s="150"/>
      <c r="BO721" s="150"/>
      <c r="BP721" s="150"/>
      <c r="BQ721" s="150"/>
      <c r="BR721" s="150"/>
      <c r="BS721" s="150"/>
      <c r="BT721" s="150"/>
      <c r="BU721" s="150"/>
      <c r="BV721" s="150"/>
      <c r="BW721" s="150"/>
      <c r="BX721" s="150"/>
      <c r="BY721" s="150"/>
      <c r="BZ721" s="150"/>
      <c r="CA721" s="150"/>
      <c r="CB721" s="150"/>
      <c r="CC721" s="150"/>
      <c r="CD721" s="150"/>
      <c r="CE721" s="150"/>
      <c r="CF721" s="150"/>
      <c r="CG721" s="150"/>
      <c r="CH721" s="150"/>
      <c r="CI721" s="150"/>
      <c r="CJ721" s="150"/>
      <c r="CK721" s="150"/>
      <c r="CL721" s="150"/>
      <c r="CM721" s="150"/>
      <c r="CN721" s="150"/>
      <c r="CO721" s="150"/>
      <c r="CP721" s="150"/>
      <c r="CQ721" s="150"/>
      <c r="CR721" s="150"/>
      <c r="CS721" s="150"/>
      <c r="CT721" s="150"/>
      <c r="CU721" s="150"/>
      <c r="CV721" s="150"/>
      <c r="CW721" s="150"/>
      <c r="CX721" s="150"/>
      <c r="CY721" s="150"/>
    </row>
    <row r="722" ht="12.75" customHeight="1">
      <c r="A722" s="151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  <c r="BL722" s="150"/>
      <c r="BM722" s="150"/>
      <c r="BN722" s="150"/>
      <c r="BO722" s="150"/>
      <c r="BP722" s="150"/>
      <c r="BQ722" s="150"/>
      <c r="BR722" s="150"/>
      <c r="BS722" s="150"/>
      <c r="BT722" s="150"/>
      <c r="BU722" s="150"/>
      <c r="BV722" s="150"/>
      <c r="BW722" s="150"/>
      <c r="BX722" s="150"/>
      <c r="BY722" s="150"/>
      <c r="BZ722" s="150"/>
      <c r="CA722" s="150"/>
      <c r="CB722" s="150"/>
      <c r="CC722" s="150"/>
      <c r="CD722" s="150"/>
      <c r="CE722" s="150"/>
      <c r="CF722" s="150"/>
      <c r="CG722" s="150"/>
      <c r="CH722" s="150"/>
      <c r="CI722" s="150"/>
      <c r="CJ722" s="150"/>
      <c r="CK722" s="150"/>
      <c r="CL722" s="150"/>
      <c r="CM722" s="150"/>
      <c r="CN722" s="150"/>
      <c r="CO722" s="150"/>
      <c r="CP722" s="150"/>
      <c r="CQ722" s="150"/>
      <c r="CR722" s="150"/>
      <c r="CS722" s="150"/>
      <c r="CT722" s="150"/>
      <c r="CU722" s="150"/>
      <c r="CV722" s="150"/>
      <c r="CW722" s="150"/>
      <c r="CX722" s="150"/>
      <c r="CY722" s="150"/>
    </row>
    <row r="723" ht="12.75" customHeight="1">
      <c r="A723" s="151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  <c r="BL723" s="150"/>
      <c r="BM723" s="150"/>
      <c r="BN723" s="150"/>
      <c r="BO723" s="150"/>
      <c r="BP723" s="150"/>
      <c r="BQ723" s="150"/>
      <c r="BR723" s="150"/>
      <c r="BS723" s="150"/>
      <c r="BT723" s="150"/>
      <c r="BU723" s="150"/>
      <c r="BV723" s="150"/>
      <c r="BW723" s="150"/>
      <c r="BX723" s="150"/>
      <c r="BY723" s="150"/>
      <c r="BZ723" s="150"/>
      <c r="CA723" s="150"/>
      <c r="CB723" s="150"/>
      <c r="CC723" s="150"/>
      <c r="CD723" s="150"/>
      <c r="CE723" s="150"/>
      <c r="CF723" s="150"/>
      <c r="CG723" s="150"/>
      <c r="CH723" s="150"/>
      <c r="CI723" s="150"/>
      <c r="CJ723" s="150"/>
      <c r="CK723" s="150"/>
      <c r="CL723" s="150"/>
      <c r="CM723" s="150"/>
      <c r="CN723" s="150"/>
      <c r="CO723" s="150"/>
      <c r="CP723" s="150"/>
      <c r="CQ723" s="150"/>
      <c r="CR723" s="150"/>
      <c r="CS723" s="150"/>
      <c r="CT723" s="150"/>
      <c r="CU723" s="150"/>
      <c r="CV723" s="150"/>
      <c r="CW723" s="150"/>
      <c r="CX723" s="150"/>
      <c r="CY723" s="150"/>
    </row>
    <row r="724" ht="12.75" customHeight="1">
      <c r="A724" s="151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L724" s="150"/>
      <c r="BM724" s="150"/>
      <c r="BN724" s="150"/>
      <c r="BO724" s="150"/>
      <c r="BP724" s="150"/>
      <c r="BQ724" s="150"/>
      <c r="BR724" s="150"/>
      <c r="BS724" s="150"/>
      <c r="BT724" s="150"/>
      <c r="BU724" s="150"/>
      <c r="BV724" s="150"/>
      <c r="BW724" s="150"/>
      <c r="BX724" s="150"/>
      <c r="BY724" s="150"/>
      <c r="BZ724" s="150"/>
      <c r="CA724" s="150"/>
      <c r="CB724" s="150"/>
      <c r="CC724" s="150"/>
      <c r="CD724" s="150"/>
      <c r="CE724" s="150"/>
      <c r="CF724" s="150"/>
      <c r="CG724" s="150"/>
      <c r="CH724" s="150"/>
      <c r="CI724" s="150"/>
      <c r="CJ724" s="150"/>
      <c r="CK724" s="150"/>
      <c r="CL724" s="150"/>
      <c r="CM724" s="150"/>
      <c r="CN724" s="150"/>
      <c r="CO724" s="150"/>
      <c r="CP724" s="150"/>
      <c r="CQ724" s="150"/>
      <c r="CR724" s="150"/>
      <c r="CS724" s="150"/>
      <c r="CT724" s="150"/>
      <c r="CU724" s="150"/>
      <c r="CV724" s="150"/>
      <c r="CW724" s="150"/>
      <c r="CX724" s="150"/>
      <c r="CY724" s="150"/>
    </row>
    <row r="725" ht="12.75" customHeight="1">
      <c r="A725" s="151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  <c r="BL725" s="150"/>
      <c r="BM725" s="150"/>
      <c r="BN725" s="150"/>
      <c r="BO725" s="150"/>
      <c r="BP725" s="150"/>
      <c r="BQ725" s="150"/>
      <c r="BR725" s="150"/>
      <c r="BS725" s="150"/>
      <c r="BT725" s="150"/>
      <c r="BU725" s="150"/>
      <c r="BV725" s="150"/>
      <c r="BW725" s="150"/>
      <c r="BX725" s="150"/>
      <c r="BY725" s="150"/>
      <c r="BZ725" s="150"/>
      <c r="CA725" s="150"/>
      <c r="CB725" s="150"/>
      <c r="CC725" s="150"/>
      <c r="CD725" s="150"/>
      <c r="CE725" s="150"/>
      <c r="CF725" s="150"/>
      <c r="CG725" s="150"/>
      <c r="CH725" s="150"/>
      <c r="CI725" s="150"/>
      <c r="CJ725" s="150"/>
      <c r="CK725" s="150"/>
      <c r="CL725" s="150"/>
      <c r="CM725" s="150"/>
      <c r="CN725" s="150"/>
      <c r="CO725" s="150"/>
      <c r="CP725" s="150"/>
      <c r="CQ725" s="150"/>
      <c r="CR725" s="150"/>
      <c r="CS725" s="150"/>
      <c r="CT725" s="150"/>
      <c r="CU725" s="150"/>
      <c r="CV725" s="150"/>
      <c r="CW725" s="150"/>
      <c r="CX725" s="150"/>
      <c r="CY725" s="150"/>
    </row>
    <row r="726" ht="12.75" customHeight="1">
      <c r="A726" s="151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  <c r="BL726" s="150"/>
      <c r="BM726" s="150"/>
      <c r="BN726" s="150"/>
      <c r="BO726" s="150"/>
      <c r="BP726" s="150"/>
      <c r="BQ726" s="150"/>
      <c r="BR726" s="150"/>
      <c r="BS726" s="150"/>
      <c r="BT726" s="150"/>
      <c r="BU726" s="150"/>
      <c r="BV726" s="150"/>
      <c r="BW726" s="150"/>
      <c r="BX726" s="150"/>
      <c r="BY726" s="150"/>
      <c r="BZ726" s="150"/>
      <c r="CA726" s="150"/>
      <c r="CB726" s="150"/>
      <c r="CC726" s="150"/>
      <c r="CD726" s="150"/>
      <c r="CE726" s="150"/>
      <c r="CF726" s="150"/>
      <c r="CG726" s="150"/>
      <c r="CH726" s="150"/>
      <c r="CI726" s="150"/>
      <c r="CJ726" s="150"/>
      <c r="CK726" s="150"/>
      <c r="CL726" s="150"/>
      <c r="CM726" s="150"/>
      <c r="CN726" s="150"/>
      <c r="CO726" s="150"/>
      <c r="CP726" s="150"/>
      <c r="CQ726" s="150"/>
      <c r="CR726" s="150"/>
      <c r="CS726" s="150"/>
      <c r="CT726" s="150"/>
      <c r="CU726" s="150"/>
      <c r="CV726" s="150"/>
      <c r="CW726" s="150"/>
      <c r="CX726" s="150"/>
      <c r="CY726" s="150"/>
    </row>
    <row r="727" ht="12.75" customHeight="1">
      <c r="A727" s="151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  <c r="BL727" s="150"/>
      <c r="BM727" s="150"/>
      <c r="BN727" s="150"/>
      <c r="BO727" s="150"/>
      <c r="BP727" s="150"/>
      <c r="BQ727" s="150"/>
      <c r="BR727" s="150"/>
      <c r="BS727" s="150"/>
      <c r="BT727" s="150"/>
      <c r="BU727" s="150"/>
      <c r="BV727" s="150"/>
      <c r="BW727" s="150"/>
      <c r="BX727" s="150"/>
      <c r="BY727" s="150"/>
      <c r="BZ727" s="150"/>
      <c r="CA727" s="150"/>
      <c r="CB727" s="150"/>
      <c r="CC727" s="150"/>
      <c r="CD727" s="150"/>
      <c r="CE727" s="150"/>
      <c r="CF727" s="150"/>
      <c r="CG727" s="150"/>
      <c r="CH727" s="150"/>
      <c r="CI727" s="150"/>
      <c r="CJ727" s="150"/>
      <c r="CK727" s="150"/>
      <c r="CL727" s="150"/>
      <c r="CM727" s="150"/>
      <c r="CN727" s="150"/>
      <c r="CO727" s="150"/>
      <c r="CP727" s="150"/>
      <c r="CQ727" s="150"/>
      <c r="CR727" s="150"/>
      <c r="CS727" s="150"/>
      <c r="CT727" s="150"/>
      <c r="CU727" s="150"/>
      <c r="CV727" s="150"/>
      <c r="CW727" s="150"/>
      <c r="CX727" s="150"/>
      <c r="CY727" s="150"/>
    </row>
    <row r="728" ht="12.75" customHeight="1">
      <c r="A728" s="151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  <c r="BL728" s="150"/>
      <c r="BM728" s="150"/>
      <c r="BN728" s="150"/>
      <c r="BO728" s="150"/>
      <c r="BP728" s="150"/>
      <c r="BQ728" s="150"/>
      <c r="BR728" s="150"/>
      <c r="BS728" s="150"/>
      <c r="BT728" s="150"/>
      <c r="BU728" s="150"/>
      <c r="BV728" s="150"/>
      <c r="BW728" s="150"/>
      <c r="BX728" s="150"/>
      <c r="BY728" s="150"/>
      <c r="BZ728" s="150"/>
      <c r="CA728" s="150"/>
      <c r="CB728" s="150"/>
      <c r="CC728" s="150"/>
      <c r="CD728" s="150"/>
      <c r="CE728" s="150"/>
      <c r="CF728" s="150"/>
      <c r="CG728" s="150"/>
      <c r="CH728" s="150"/>
      <c r="CI728" s="150"/>
      <c r="CJ728" s="150"/>
      <c r="CK728" s="150"/>
      <c r="CL728" s="150"/>
      <c r="CM728" s="150"/>
      <c r="CN728" s="150"/>
      <c r="CO728" s="150"/>
      <c r="CP728" s="150"/>
      <c r="CQ728" s="150"/>
      <c r="CR728" s="150"/>
      <c r="CS728" s="150"/>
      <c r="CT728" s="150"/>
      <c r="CU728" s="150"/>
      <c r="CV728" s="150"/>
      <c r="CW728" s="150"/>
      <c r="CX728" s="150"/>
      <c r="CY728" s="150"/>
    </row>
    <row r="729" ht="12.75" customHeight="1">
      <c r="A729" s="151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  <c r="BL729" s="150"/>
      <c r="BM729" s="150"/>
      <c r="BN729" s="150"/>
      <c r="BO729" s="150"/>
      <c r="BP729" s="150"/>
      <c r="BQ729" s="150"/>
      <c r="BR729" s="150"/>
      <c r="BS729" s="150"/>
      <c r="BT729" s="150"/>
      <c r="BU729" s="150"/>
      <c r="BV729" s="150"/>
      <c r="BW729" s="150"/>
      <c r="BX729" s="150"/>
      <c r="BY729" s="150"/>
      <c r="BZ729" s="150"/>
      <c r="CA729" s="150"/>
      <c r="CB729" s="150"/>
      <c r="CC729" s="150"/>
      <c r="CD729" s="150"/>
      <c r="CE729" s="150"/>
      <c r="CF729" s="150"/>
      <c r="CG729" s="150"/>
      <c r="CH729" s="150"/>
      <c r="CI729" s="150"/>
      <c r="CJ729" s="150"/>
      <c r="CK729" s="150"/>
      <c r="CL729" s="150"/>
      <c r="CM729" s="150"/>
      <c r="CN729" s="150"/>
      <c r="CO729" s="150"/>
      <c r="CP729" s="150"/>
      <c r="CQ729" s="150"/>
      <c r="CR729" s="150"/>
      <c r="CS729" s="150"/>
      <c r="CT729" s="150"/>
      <c r="CU729" s="150"/>
      <c r="CV729" s="150"/>
      <c r="CW729" s="150"/>
      <c r="CX729" s="150"/>
      <c r="CY729" s="150"/>
    </row>
    <row r="730" ht="12.75" customHeight="1">
      <c r="A730" s="151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  <c r="BL730" s="150"/>
      <c r="BM730" s="150"/>
      <c r="BN730" s="150"/>
      <c r="BO730" s="150"/>
      <c r="BP730" s="150"/>
      <c r="BQ730" s="150"/>
      <c r="BR730" s="150"/>
      <c r="BS730" s="150"/>
      <c r="BT730" s="150"/>
      <c r="BU730" s="150"/>
      <c r="BV730" s="150"/>
      <c r="BW730" s="150"/>
      <c r="BX730" s="150"/>
      <c r="BY730" s="150"/>
      <c r="BZ730" s="150"/>
      <c r="CA730" s="150"/>
      <c r="CB730" s="150"/>
      <c r="CC730" s="150"/>
      <c r="CD730" s="150"/>
      <c r="CE730" s="150"/>
      <c r="CF730" s="150"/>
      <c r="CG730" s="150"/>
      <c r="CH730" s="150"/>
      <c r="CI730" s="150"/>
      <c r="CJ730" s="150"/>
      <c r="CK730" s="150"/>
      <c r="CL730" s="150"/>
      <c r="CM730" s="150"/>
      <c r="CN730" s="150"/>
      <c r="CO730" s="150"/>
      <c r="CP730" s="150"/>
      <c r="CQ730" s="150"/>
      <c r="CR730" s="150"/>
      <c r="CS730" s="150"/>
      <c r="CT730" s="150"/>
      <c r="CU730" s="150"/>
      <c r="CV730" s="150"/>
      <c r="CW730" s="150"/>
      <c r="CX730" s="150"/>
      <c r="CY730" s="150"/>
    </row>
    <row r="731" ht="12.75" customHeight="1">
      <c r="A731" s="151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  <c r="BL731" s="150"/>
      <c r="BM731" s="150"/>
      <c r="BN731" s="150"/>
      <c r="BO731" s="150"/>
      <c r="BP731" s="150"/>
      <c r="BQ731" s="150"/>
      <c r="BR731" s="150"/>
      <c r="BS731" s="150"/>
      <c r="BT731" s="150"/>
      <c r="BU731" s="150"/>
      <c r="BV731" s="150"/>
      <c r="BW731" s="150"/>
      <c r="BX731" s="150"/>
      <c r="BY731" s="150"/>
      <c r="BZ731" s="150"/>
      <c r="CA731" s="150"/>
      <c r="CB731" s="150"/>
      <c r="CC731" s="150"/>
      <c r="CD731" s="150"/>
      <c r="CE731" s="150"/>
      <c r="CF731" s="150"/>
      <c r="CG731" s="150"/>
      <c r="CH731" s="150"/>
      <c r="CI731" s="150"/>
      <c r="CJ731" s="150"/>
      <c r="CK731" s="150"/>
      <c r="CL731" s="150"/>
      <c r="CM731" s="150"/>
      <c r="CN731" s="150"/>
      <c r="CO731" s="150"/>
      <c r="CP731" s="150"/>
      <c r="CQ731" s="150"/>
      <c r="CR731" s="150"/>
      <c r="CS731" s="150"/>
      <c r="CT731" s="150"/>
      <c r="CU731" s="150"/>
      <c r="CV731" s="150"/>
      <c r="CW731" s="150"/>
      <c r="CX731" s="150"/>
      <c r="CY731" s="150"/>
    </row>
    <row r="732" ht="12.75" customHeight="1">
      <c r="A732" s="151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  <c r="BL732" s="150"/>
      <c r="BM732" s="150"/>
      <c r="BN732" s="150"/>
      <c r="BO732" s="150"/>
      <c r="BP732" s="150"/>
      <c r="BQ732" s="150"/>
      <c r="BR732" s="150"/>
      <c r="BS732" s="150"/>
      <c r="BT732" s="150"/>
      <c r="BU732" s="150"/>
      <c r="BV732" s="150"/>
      <c r="BW732" s="150"/>
      <c r="BX732" s="150"/>
      <c r="BY732" s="150"/>
      <c r="BZ732" s="150"/>
      <c r="CA732" s="150"/>
      <c r="CB732" s="150"/>
      <c r="CC732" s="150"/>
      <c r="CD732" s="150"/>
      <c r="CE732" s="150"/>
      <c r="CF732" s="150"/>
      <c r="CG732" s="150"/>
      <c r="CH732" s="150"/>
      <c r="CI732" s="150"/>
      <c r="CJ732" s="150"/>
      <c r="CK732" s="150"/>
      <c r="CL732" s="150"/>
      <c r="CM732" s="150"/>
      <c r="CN732" s="150"/>
      <c r="CO732" s="150"/>
      <c r="CP732" s="150"/>
      <c r="CQ732" s="150"/>
      <c r="CR732" s="150"/>
      <c r="CS732" s="150"/>
      <c r="CT732" s="150"/>
      <c r="CU732" s="150"/>
      <c r="CV732" s="150"/>
      <c r="CW732" s="150"/>
      <c r="CX732" s="150"/>
      <c r="CY732" s="150"/>
    </row>
    <row r="733" ht="12.75" customHeight="1">
      <c r="A733" s="151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  <c r="BL733" s="150"/>
      <c r="BM733" s="150"/>
      <c r="BN733" s="150"/>
      <c r="BO733" s="150"/>
      <c r="BP733" s="150"/>
      <c r="BQ733" s="150"/>
      <c r="BR733" s="150"/>
      <c r="BS733" s="150"/>
      <c r="BT733" s="150"/>
      <c r="BU733" s="150"/>
      <c r="BV733" s="150"/>
      <c r="BW733" s="150"/>
      <c r="BX733" s="150"/>
      <c r="BY733" s="150"/>
      <c r="BZ733" s="150"/>
      <c r="CA733" s="150"/>
      <c r="CB733" s="150"/>
      <c r="CC733" s="150"/>
      <c r="CD733" s="150"/>
      <c r="CE733" s="150"/>
      <c r="CF733" s="150"/>
      <c r="CG733" s="150"/>
      <c r="CH733" s="150"/>
      <c r="CI733" s="150"/>
      <c r="CJ733" s="150"/>
      <c r="CK733" s="150"/>
      <c r="CL733" s="150"/>
      <c r="CM733" s="150"/>
      <c r="CN733" s="150"/>
      <c r="CO733" s="150"/>
      <c r="CP733" s="150"/>
      <c r="CQ733" s="150"/>
      <c r="CR733" s="150"/>
      <c r="CS733" s="150"/>
      <c r="CT733" s="150"/>
      <c r="CU733" s="150"/>
      <c r="CV733" s="150"/>
      <c r="CW733" s="150"/>
      <c r="CX733" s="150"/>
      <c r="CY733" s="150"/>
    </row>
    <row r="734" ht="12.75" customHeight="1">
      <c r="A734" s="151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  <c r="BL734" s="150"/>
      <c r="BM734" s="150"/>
      <c r="BN734" s="150"/>
      <c r="BO734" s="150"/>
      <c r="BP734" s="150"/>
      <c r="BQ734" s="150"/>
      <c r="BR734" s="150"/>
      <c r="BS734" s="150"/>
      <c r="BT734" s="150"/>
      <c r="BU734" s="150"/>
      <c r="BV734" s="150"/>
      <c r="BW734" s="150"/>
      <c r="BX734" s="150"/>
      <c r="BY734" s="150"/>
      <c r="BZ734" s="150"/>
      <c r="CA734" s="150"/>
      <c r="CB734" s="150"/>
      <c r="CC734" s="150"/>
      <c r="CD734" s="150"/>
      <c r="CE734" s="150"/>
      <c r="CF734" s="150"/>
      <c r="CG734" s="150"/>
      <c r="CH734" s="150"/>
      <c r="CI734" s="150"/>
      <c r="CJ734" s="150"/>
      <c r="CK734" s="150"/>
      <c r="CL734" s="150"/>
      <c r="CM734" s="150"/>
      <c r="CN734" s="150"/>
      <c r="CO734" s="150"/>
      <c r="CP734" s="150"/>
      <c r="CQ734" s="150"/>
      <c r="CR734" s="150"/>
      <c r="CS734" s="150"/>
      <c r="CT734" s="150"/>
      <c r="CU734" s="150"/>
      <c r="CV734" s="150"/>
      <c r="CW734" s="150"/>
      <c r="CX734" s="150"/>
      <c r="CY734" s="150"/>
    </row>
    <row r="735" ht="12.75" customHeight="1">
      <c r="A735" s="151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  <c r="BL735" s="150"/>
      <c r="BM735" s="150"/>
      <c r="BN735" s="150"/>
      <c r="BO735" s="150"/>
      <c r="BP735" s="150"/>
      <c r="BQ735" s="150"/>
      <c r="BR735" s="150"/>
      <c r="BS735" s="150"/>
      <c r="BT735" s="150"/>
      <c r="BU735" s="150"/>
      <c r="BV735" s="150"/>
      <c r="BW735" s="150"/>
      <c r="BX735" s="150"/>
      <c r="BY735" s="150"/>
      <c r="BZ735" s="150"/>
      <c r="CA735" s="150"/>
      <c r="CB735" s="150"/>
      <c r="CC735" s="150"/>
      <c r="CD735" s="150"/>
      <c r="CE735" s="150"/>
      <c r="CF735" s="150"/>
      <c r="CG735" s="150"/>
      <c r="CH735" s="150"/>
      <c r="CI735" s="150"/>
      <c r="CJ735" s="150"/>
      <c r="CK735" s="150"/>
      <c r="CL735" s="150"/>
      <c r="CM735" s="150"/>
      <c r="CN735" s="150"/>
      <c r="CO735" s="150"/>
      <c r="CP735" s="150"/>
      <c r="CQ735" s="150"/>
      <c r="CR735" s="150"/>
      <c r="CS735" s="150"/>
      <c r="CT735" s="150"/>
      <c r="CU735" s="150"/>
      <c r="CV735" s="150"/>
      <c r="CW735" s="150"/>
      <c r="CX735" s="150"/>
      <c r="CY735" s="150"/>
    </row>
    <row r="736" ht="12.75" customHeight="1">
      <c r="A736" s="151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  <c r="BL736" s="150"/>
      <c r="BM736" s="150"/>
      <c r="BN736" s="150"/>
      <c r="BO736" s="150"/>
      <c r="BP736" s="150"/>
      <c r="BQ736" s="150"/>
      <c r="BR736" s="150"/>
      <c r="BS736" s="150"/>
      <c r="BT736" s="150"/>
      <c r="BU736" s="150"/>
      <c r="BV736" s="150"/>
      <c r="BW736" s="150"/>
      <c r="BX736" s="150"/>
      <c r="BY736" s="150"/>
      <c r="BZ736" s="150"/>
      <c r="CA736" s="150"/>
      <c r="CB736" s="150"/>
      <c r="CC736" s="150"/>
      <c r="CD736" s="150"/>
      <c r="CE736" s="150"/>
      <c r="CF736" s="150"/>
      <c r="CG736" s="150"/>
      <c r="CH736" s="150"/>
      <c r="CI736" s="150"/>
      <c r="CJ736" s="150"/>
      <c r="CK736" s="150"/>
      <c r="CL736" s="150"/>
      <c r="CM736" s="150"/>
      <c r="CN736" s="150"/>
      <c r="CO736" s="150"/>
      <c r="CP736" s="150"/>
      <c r="CQ736" s="150"/>
      <c r="CR736" s="150"/>
      <c r="CS736" s="150"/>
      <c r="CT736" s="150"/>
      <c r="CU736" s="150"/>
      <c r="CV736" s="150"/>
      <c r="CW736" s="150"/>
      <c r="CX736" s="150"/>
      <c r="CY736" s="150"/>
    </row>
    <row r="737" ht="12.75" customHeight="1">
      <c r="A737" s="151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  <c r="BL737" s="150"/>
      <c r="BM737" s="150"/>
      <c r="BN737" s="150"/>
      <c r="BO737" s="150"/>
      <c r="BP737" s="150"/>
      <c r="BQ737" s="150"/>
      <c r="BR737" s="150"/>
      <c r="BS737" s="150"/>
      <c r="BT737" s="150"/>
      <c r="BU737" s="150"/>
      <c r="BV737" s="150"/>
      <c r="BW737" s="150"/>
      <c r="BX737" s="150"/>
      <c r="BY737" s="150"/>
      <c r="BZ737" s="150"/>
      <c r="CA737" s="150"/>
      <c r="CB737" s="150"/>
      <c r="CC737" s="150"/>
      <c r="CD737" s="150"/>
      <c r="CE737" s="150"/>
      <c r="CF737" s="150"/>
      <c r="CG737" s="150"/>
      <c r="CH737" s="150"/>
      <c r="CI737" s="150"/>
      <c r="CJ737" s="150"/>
      <c r="CK737" s="150"/>
      <c r="CL737" s="150"/>
      <c r="CM737" s="150"/>
      <c r="CN737" s="150"/>
      <c r="CO737" s="150"/>
      <c r="CP737" s="150"/>
      <c r="CQ737" s="150"/>
      <c r="CR737" s="150"/>
      <c r="CS737" s="150"/>
      <c r="CT737" s="150"/>
      <c r="CU737" s="150"/>
      <c r="CV737" s="150"/>
      <c r="CW737" s="150"/>
      <c r="CX737" s="150"/>
      <c r="CY737" s="150"/>
    </row>
    <row r="738" ht="12.75" customHeight="1">
      <c r="A738" s="151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  <c r="BL738" s="150"/>
      <c r="BM738" s="150"/>
      <c r="BN738" s="150"/>
      <c r="BO738" s="150"/>
      <c r="BP738" s="150"/>
      <c r="BQ738" s="150"/>
      <c r="BR738" s="150"/>
      <c r="BS738" s="150"/>
      <c r="BT738" s="150"/>
      <c r="BU738" s="150"/>
      <c r="BV738" s="150"/>
      <c r="BW738" s="150"/>
      <c r="BX738" s="150"/>
      <c r="BY738" s="150"/>
      <c r="BZ738" s="150"/>
      <c r="CA738" s="150"/>
      <c r="CB738" s="150"/>
      <c r="CC738" s="150"/>
      <c r="CD738" s="150"/>
      <c r="CE738" s="150"/>
      <c r="CF738" s="150"/>
      <c r="CG738" s="150"/>
      <c r="CH738" s="150"/>
      <c r="CI738" s="150"/>
      <c r="CJ738" s="150"/>
      <c r="CK738" s="150"/>
      <c r="CL738" s="150"/>
      <c r="CM738" s="150"/>
      <c r="CN738" s="150"/>
      <c r="CO738" s="150"/>
      <c r="CP738" s="150"/>
      <c r="CQ738" s="150"/>
      <c r="CR738" s="150"/>
      <c r="CS738" s="150"/>
      <c r="CT738" s="150"/>
      <c r="CU738" s="150"/>
      <c r="CV738" s="150"/>
      <c r="CW738" s="150"/>
      <c r="CX738" s="150"/>
      <c r="CY738" s="150"/>
    </row>
    <row r="739" ht="12.75" customHeight="1">
      <c r="A739" s="151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  <c r="BL739" s="150"/>
      <c r="BM739" s="150"/>
      <c r="BN739" s="150"/>
      <c r="BO739" s="150"/>
      <c r="BP739" s="150"/>
      <c r="BQ739" s="150"/>
      <c r="BR739" s="150"/>
      <c r="BS739" s="150"/>
      <c r="BT739" s="150"/>
      <c r="BU739" s="150"/>
      <c r="BV739" s="150"/>
      <c r="BW739" s="150"/>
      <c r="BX739" s="150"/>
      <c r="BY739" s="150"/>
      <c r="BZ739" s="150"/>
      <c r="CA739" s="150"/>
      <c r="CB739" s="150"/>
      <c r="CC739" s="150"/>
      <c r="CD739" s="150"/>
      <c r="CE739" s="150"/>
      <c r="CF739" s="150"/>
      <c r="CG739" s="150"/>
      <c r="CH739" s="150"/>
      <c r="CI739" s="150"/>
      <c r="CJ739" s="150"/>
      <c r="CK739" s="150"/>
      <c r="CL739" s="150"/>
      <c r="CM739" s="150"/>
      <c r="CN739" s="150"/>
      <c r="CO739" s="150"/>
      <c r="CP739" s="150"/>
      <c r="CQ739" s="150"/>
      <c r="CR739" s="150"/>
      <c r="CS739" s="150"/>
      <c r="CT739" s="150"/>
      <c r="CU739" s="150"/>
      <c r="CV739" s="150"/>
      <c r="CW739" s="150"/>
      <c r="CX739" s="150"/>
      <c r="CY739" s="150"/>
    </row>
    <row r="740" ht="12.75" customHeight="1">
      <c r="A740" s="151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  <c r="BL740" s="150"/>
      <c r="BM740" s="150"/>
      <c r="BN740" s="150"/>
      <c r="BO740" s="150"/>
      <c r="BP740" s="150"/>
      <c r="BQ740" s="150"/>
      <c r="BR740" s="150"/>
      <c r="BS740" s="150"/>
      <c r="BT740" s="150"/>
      <c r="BU740" s="150"/>
      <c r="BV740" s="150"/>
      <c r="BW740" s="150"/>
      <c r="BX740" s="150"/>
      <c r="BY740" s="150"/>
      <c r="BZ740" s="150"/>
      <c r="CA740" s="150"/>
      <c r="CB740" s="150"/>
      <c r="CC740" s="150"/>
      <c r="CD740" s="150"/>
      <c r="CE740" s="150"/>
      <c r="CF740" s="150"/>
      <c r="CG740" s="150"/>
      <c r="CH740" s="150"/>
      <c r="CI740" s="150"/>
      <c r="CJ740" s="150"/>
      <c r="CK740" s="150"/>
      <c r="CL740" s="150"/>
      <c r="CM740" s="150"/>
      <c r="CN740" s="150"/>
      <c r="CO740" s="150"/>
      <c r="CP740" s="150"/>
      <c r="CQ740" s="150"/>
      <c r="CR740" s="150"/>
      <c r="CS740" s="150"/>
      <c r="CT740" s="150"/>
      <c r="CU740" s="150"/>
      <c r="CV740" s="150"/>
      <c r="CW740" s="150"/>
      <c r="CX740" s="150"/>
      <c r="CY740" s="150"/>
    </row>
    <row r="741" ht="12.75" customHeight="1">
      <c r="A741" s="151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  <c r="BL741" s="150"/>
      <c r="BM741" s="150"/>
      <c r="BN741" s="150"/>
      <c r="BO741" s="150"/>
      <c r="BP741" s="150"/>
      <c r="BQ741" s="150"/>
      <c r="BR741" s="150"/>
      <c r="BS741" s="150"/>
      <c r="BT741" s="150"/>
      <c r="BU741" s="150"/>
      <c r="BV741" s="150"/>
      <c r="BW741" s="150"/>
      <c r="BX741" s="150"/>
      <c r="BY741" s="150"/>
      <c r="BZ741" s="150"/>
      <c r="CA741" s="150"/>
      <c r="CB741" s="150"/>
      <c r="CC741" s="150"/>
      <c r="CD741" s="150"/>
      <c r="CE741" s="150"/>
      <c r="CF741" s="150"/>
      <c r="CG741" s="150"/>
      <c r="CH741" s="150"/>
      <c r="CI741" s="150"/>
      <c r="CJ741" s="150"/>
      <c r="CK741" s="150"/>
      <c r="CL741" s="150"/>
      <c r="CM741" s="150"/>
      <c r="CN741" s="150"/>
      <c r="CO741" s="150"/>
      <c r="CP741" s="150"/>
      <c r="CQ741" s="150"/>
      <c r="CR741" s="150"/>
      <c r="CS741" s="150"/>
      <c r="CT741" s="150"/>
      <c r="CU741" s="150"/>
      <c r="CV741" s="150"/>
      <c r="CW741" s="150"/>
      <c r="CX741" s="150"/>
      <c r="CY741" s="150"/>
    </row>
    <row r="742" ht="12.75" customHeight="1">
      <c r="A742" s="151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  <c r="BL742" s="150"/>
      <c r="BM742" s="150"/>
      <c r="BN742" s="150"/>
      <c r="BO742" s="150"/>
      <c r="BP742" s="150"/>
      <c r="BQ742" s="150"/>
      <c r="BR742" s="150"/>
      <c r="BS742" s="150"/>
      <c r="BT742" s="150"/>
      <c r="BU742" s="150"/>
      <c r="BV742" s="150"/>
      <c r="BW742" s="150"/>
      <c r="BX742" s="150"/>
      <c r="BY742" s="150"/>
      <c r="BZ742" s="150"/>
      <c r="CA742" s="150"/>
      <c r="CB742" s="150"/>
      <c r="CC742" s="150"/>
      <c r="CD742" s="150"/>
      <c r="CE742" s="150"/>
      <c r="CF742" s="150"/>
      <c r="CG742" s="150"/>
      <c r="CH742" s="150"/>
      <c r="CI742" s="150"/>
      <c r="CJ742" s="150"/>
      <c r="CK742" s="150"/>
      <c r="CL742" s="150"/>
      <c r="CM742" s="150"/>
      <c r="CN742" s="150"/>
      <c r="CO742" s="150"/>
      <c r="CP742" s="150"/>
      <c r="CQ742" s="150"/>
      <c r="CR742" s="150"/>
      <c r="CS742" s="150"/>
      <c r="CT742" s="150"/>
      <c r="CU742" s="150"/>
      <c r="CV742" s="150"/>
      <c r="CW742" s="150"/>
      <c r="CX742" s="150"/>
      <c r="CY742" s="150"/>
    </row>
    <row r="743" ht="12.75" customHeight="1">
      <c r="A743" s="151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  <c r="BL743" s="150"/>
      <c r="BM743" s="150"/>
      <c r="BN743" s="150"/>
      <c r="BO743" s="150"/>
      <c r="BP743" s="150"/>
      <c r="BQ743" s="150"/>
      <c r="BR743" s="150"/>
      <c r="BS743" s="150"/>
      <c r="BT743" s="150"/>
      <c r="BU743" s="150"/>
      <c r="BV743" s="150"/>
      <c r="BW743" s="150"/>
      <c r="BX743" s="150"/>
      <c r="BY743" s="150"/>
      <c r="BZ743" s="150"/>
      <c r="CA743" s="150"/>
      <c r="CB743" s="150"/>
      <c r="CC743" s="150"/>
      <c r="CD743" s="150"/>
      <c r="CE743" s="150"/>
      <c r="CF743" s="150"/>
      <c r="CG743" s="150"/>
      <c r="CH743" s="150"/>
      <c r="CI743" s="150"/>
      <c r="CJ743" s="150"/>
      <c r="CK743" s="150"/>
      <c r="CL743" s="150"/>
      <c r="CM743" s="150"/>
      <c r="CN743" s="150"/>
      <c r="CO743" s="150"/>
      <c r="CP743" s="150"/>
      <c r="CQ743" s="150"/>
      <c r="CR743" s="150"/>
      <c r="CS743" s="150"/>
      <c r="CT743" s="150"/>
      <c r="CU743" s="150"/>
      <c r="CV743" s="150"/>
      <c r="CW743" s="150"/>
      <c r="CX743" s="150"/>
      <c r="CY743" s="150"/>
    </row>
    <row r="744" ht="12.75" customHeight="1">
      <c r="A744" s="151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  <c r="BL744" s="150"/>
      <c r="BM744" s="150"/>
      <c r="BN744" s="150"/>
      <c r="BO744" s="150"/>
      <c r="BP744" s="150"/>
      <c r="BQ744" s="150"/>
      <c r="BR744" s="150"/>
      <c r="BS744" s="150"/>
      <c r="BT744" s="150"/>
      <c r="BU744" s="150"/>
      <c r="BV744" s="150"/>
      <c r="BW744" s="150"/>
      <c r="BX744" s="150"/>
      <c r="BY744" s="150"/>
      <c r="BZ744" s="150"/>
      <c r="CA744" s="150"/>
      <c r="CB744" s="150"/>
      <c r="CC744" s="150"/>
      <c r="CD744" s="150"/>
      <c r="CE744" s="150"/>
      <c r="CF744" s="150"/>
      <c r="CG744" s="150"/>
      <c r="CH744" s="150"/>
      <c r="CI744" s="150"/>
      <c r="CJ744" s="150"/>
      <c r="CK744" s="150"/>
      <c r="CL744" s="150"/>
      <c r="CM744" s="150"/>
      <c r="CN744" s="150"/>
      <c r="CO744" s="150"/>
      <c r="CP744" s="150"/>
      <c r="CQ744" s="150"/>
      <c r="CR744" s="150"/>
      <c r="CS744" s="150"/>
      <c r="CT744" s="150"/>
      <c r="CU744" s="150"/>
      <c r="CV744" s="150"/>
      <c r="CW744" s="150"/>
      <c r="CX744" s="150"/>
      <c r="CY744" s="150"/>
    </row>
    <row r="745" ht="12.75" customHeight="1">
      <c r="A745" s="151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  <c r="BL745" s="150"/>
      <c r="BM745" s="150"/>
      <c r="BN745" s="150"/>
      <c r="BO745" s="150"/>
      <c r="BP745" s="150"/>
      <c r="BQ745" s="150"/>
      <c r="BR745" s="150"/>
      <c r="BS745" s="150"/>
      <c r="BT745" s="150"/>
      <c r="BU745" s="150"/>
      <c r="BV745" s="150"/>
      <c r="BW745" s="150"/>
      <c r="BX745" s="150"/>
      <c r="BY745" s="150"/>
      <c r="BZ745" s="150"/>
      <c r="CA745" s="150"/>
      <c r="CB745" s="150"/>
      <c r="CC745" s="150"/>
      <c r="CD745" s="150"/>
      <c r="CE745" s="150"/>
      <c r="CF745" s="150"/>
      <c r="CG745" s="150"/>
      <c r="CH745" s="150"/>
      <c r="CI745" s="150"/>
      <c r="CJ745" s="150"/>
      <c r="CK745" s="150"/>
      <c r="CL745" s="150"/>
      <c r="CM745" s="150"/>
      <c r="CN745" s="150"/>
      <c r="CO745" s="150"/>
      <c r="CP745" s="150"/>
      <c r="CQ745" s="150"/>
      <c r="CR745" s="150"/>
      <c r="CS745" s="150"/>
      <c r="CT745" s="150"/>
      <c r="CU745" s="150"/>
      <c r="CV745" s="150"/>
      <c r="CW745" s="150"/>
      <c r="CX745" s="150"/>
      <c r="CY745" s="150"/>
    </row>
    <row r="746" ht="12.75" customHeight="1">
      <c r="A746" s="151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  <c r="BL746" s="150"/>
      <c r="BM746" s="150"/>
      <c r="BN746" s="150"/>
      <c r="BO746" s="150"/>
      <c r="BP746" s="150"/>
      <c r="BQ746" s="150"/>
      <c r="BR746" s="150"/>
      <c r="BS746" s="150"/>
      <c r="BT746" s="150"/>
      <c r="BU746" s="150"/>
      <c r="BV746" s="150"/>
      <c r="BW746" s="150"/>
      <c r="BX746" s="150"/>
      <c r="BY746" s="150"/>
      <c r="BZ746" s="150"/>
      <c r="CA746" s="150"/>
      <c r="CB746" s="150"/>
      <c r="CC746" s="150"/>
      <c r="CD746" s="150"/>
      <c r="CE746" s="150"/>
      <c r="CF746" s="150"/>
      <c r="CG746" s="150"/>
      <c r="CH746" s="150"/>
      <c r="CI746" s="150"/>
      <c r="CJ746" s="150"/>
      <c r="CK746" s="150"/>
      <c r="CL746" s="150"/>
      <c r="CM746" s="150"/>
      <c r="CN746" s="150"/>
      <c r="CO746" s="150"/>
      <c r="CP746" s="150"/>
      <c r="CQ746" s="150"/>
      <c r="CR746" s="150"/>
      <c r="CS746" s="150"/>
      <c r="CT746" s="150"/>
      <c r="CU746" s="150"/>
      <c r="CV746" s="150"/>
      <c r="CW746" s="150"/>
      <c r="CX746" s="150"/>
      <c r="CY746" s="150"/>
    </row>
    <row r="747" ht="12.75" customHeight="1">
      <c r="A747" s="151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  <c r="BL747" s="150"/>
      <c r="BM747" s="150"/>
      <c r="BN747" s="150"/>
      <c r="BO747" s="150"/>
      <c r="BP747" s="150"/>
      <c r="BQ747" s="150"/>
      <c r="BR747" s="150"/>
      <c r="BS747" s="150"/>
      <c r="BT747" s="150"/>
      <c r="BU747" s="150"/>
      <c r="BV747" s="150"/>
      <c r="BW747" s="150"/>
      <c r="BX747" s="150"/>
      <c r="BY747" s="150"/>
      <c r="BZ747" s="150"/>
      <c r="CA747" s="150"/>
      <c r="CB747" s="150"/>
      <c r="CC747" s="150"/>
      <c r="CD747" s="150"/>
      <c r="CE747" s="150"/>
      <c r="CF747" s="150"/>
      <c r="CG747" s="150"/>
      <c r="CH747" s="150"/>
      <c r="CI747" s="150"/>
      <c r="CJ747" s="150"/>
      <c r="CK747" s="150"/>
      <c r="CL747" s="150"/>
      <c r="CM747" s="150"/>
      <c r="CN747" s="150"/>
      <c r="CO747" s="150"/>
      <c r="CP747" s="150"/>
      <c r="CQ747" s="150"/>
      <c r="CR747" s="150"/>
      <c r="CS747" s="150"/>
      <c r="CT747" s="150"/>
      <c r="CU747" s="150"/>
      <c r="CV747" s="150"/>
      <c r="CW747" s="150"/>
      <c r="CX747" s="150"/>
      <c r="CY747" s="150"/>
    </row>
    <row r="748" ht="12.75" customHeight="1">
      <c r="A748" s="151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  <c r="BL748" s="150"/>
      <c r="BM748" s="150"/>
      <c r="BN748" s="150"/>
      <c r="BO748" s="150"/>
      <c r="BP748" s="150"/>
      <c r="BQ748" s="150"/>
      <c r="BR748" s="150"/>
      <c r="BS748" s="150"/>
      <c r="BT748" s="150"/>
      <c r="BU748" s="150"/>
      <c r="BV748" s="150"/>
      <c r="BW748" s="150"/>
      <c r="BX748" s="150"/>
      <c r="BY748" s="150"/>
      <c r="BZ748" s="150"/>
      <c r="CA748" s="150"/>
      <c r="CB748" s="150"/>
      <c r="CC748" s="150"/>
      <c r="CD748" s="150"/>
      <c r="CE748" s="150"/>
      <c r="CF748" s="150"/>
      <c r="CG748" s="150"/>
      <c r="CH748" s="150"/>
      <c r="CI748" s="150"/>
      <c r="CJ748" s="150"/>
      <c r="CK748" s="150"/>
      <c r="CL748" s="150"/>
      <c r="CM748" s="150"/>
      <c r="CN748" s="150"/>
      <c r="CO748" s="150"/>
      <c r="CP748" s="150"/>
      <c r="CQ748" s="150"/>
      <c r="CR748" s="150"/>
      <c r="CS748" s="150"/>
      <c r="CT748" s="150"/>
      <c r="CU748" s="150"/>
      <c r="CV748" s="150"/>
      <c r="CW748" s="150"/>
      <c r="CX748" s="150"/>
      <c r="CY748" s="150"/>
    </row>
    <row r="749" ht="12.75" customHeight="1">
      <c r="A749" s="151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  <c r="BL749" s="150"/>
      <c r="BM749" s="150"/>
      <c r="BN749" s="150"/>
      <c r="BO749" s="150"/>
      <c r="BP749" s="150"/>
      <c r="BQ749" s="150"/>
      <c r="BR749" s="150"/>
      <c r="BS749" s="150"/>
      <c r="BT749" s="150"/>
      <c r="BU749" s="150"/>
      <c r="BV749" s="150"/>
      <c r="BW749" s="150"/>
      <c r="BX749" s="150"/>
      <c r="BY749" s="150"/>
      <c r="BZ749" s="150"/>
      <c r="CA749" s="150"/>
      <c r="CB749" s="150"/>
      <c r="CC749" s="150"/>
      <c r="CD749" s="150"/>
      <c r="CE749" s="150"/>
      <c r="CF749" s="150"/>
      <c r="CG749" s="150"/>
      <c r="CH749" s="150"/>
      <c r="CI749" s="150"/>
      <c r="CJ749" s="150"/>
      <c r="CK749" s="150"/>
      <c r="CL749" s="150"/>
      <c r="CM749" s="150"/>
      <c r="CN749" s="150"/>
      <c r="CO749" s="150"/>
      <c r="CP749" s="150"/>
      <c r="CQ749" s="150"/>
      <c r="CR749" s="150"/>
      <c r="CS749" s="150"/>
      <c r="CT749" s="150"/>
      <c r="CU749" s="150"/>
      <c r="CV749" s="150"/>
      <c r="CW749" s="150"/>
      <c r="CX749" s="150"/>
      <c r="CY749" s="150"/>
    </row>
    <row r="750" ht="12.75" customHeight="1">
      <c r="A750" s="151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  <c r="BL750" s="150"/>
      <c r="BM750" s="150"/>
      <c r="BN750" s="150"/>
      <c r="BO750" s="150"/>
      <c r="BP750" s="150"/>
      <c r="BQ750" s="150"/>
      <c r="BR750" s="150"/>
      <c r="BS750" s="150"/>
      <c r="BT750" s="150"/>
      <c r="BU750" s="150"/>
      <c r="BV750" s="150"/>
      <c r="BW750" s="150"/>
      <c r="BX750" s="150"/>
      <c r="BY750" s="150"/>
      <c r="BZ750" s="150"/>
      <c r="CA750" s="150"/>
      <c r="CB750" s="150"/>
      <c r="CC750" s="150"/>
      <c r="CD750" s="150"/>
      <c r="CE750" s="150"/>
      <c r="CF750" s="150"/>
      <c r="CG750" s="150"/>
      <c r="CH750" s="150"/>
      <c r="CI750" s="150"/>
      <c r="CJ750" s="150"/>
      <c r="CK750" s="150"/>
      <c r="CL750" s="150"/>
      <c r="CM750" s="150"/>
      <c r="CN750" s="150"/>
      <c r="CO750" s="150"/>
      <c r="CP750" s="150"/>
      <c r="CQ750" s="150"/>
      <c r="CR750" s="150"/>
      <c r="CS750" s="150"/>
      <c r="CT750" s="150"/>
      <c r="CU750" s="150"/>
      <c r="CV750" s="150"/>
      <c r="CW750" s="150"/>
      <c r="CX750" s="150"/>
      <c r="CY750" s="150"/>
    </row>
    <row r="751" ht="12.75" customHeight="1">
      <c r="A751" s="151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  <c r="BL751" s="150"/>
      <c r="BM751" s="150"/>
      <c r="BN751" s="150"/>
      <c r="BO751" s="150"/>
      <c r="BP751" s="150"/>
      <c r="BQ751" s="150"/>
      <c r="BR751" s="150"/>
      <c r="BS751" s="150"/>
      <c r="BT751" s="150"/>
      <c r="BU751" s="150"/>
      <c r="BV751" s="150"/>
      <c r="BW751" s="150"/>
      <c r="BX751" s="150"/>
      <c r="BY751" s="150"/>
      <c r="BZ751" s="150"/>
      <c r="CA751" s="150"/>
      <c r="CB751" s="150"/>
      <c r="CC751" s="150"/>
      <c r="CD751" s="150"/>
      <c r="CE751" s="150"/>
      <c r="CF751" s="150"/>
      <c r="CG751" s="150"/>
      <c r="CH751" s="150"/>
      <c r="CI751" s="150"/>
      <c r="CJ751" s="150"/>
      <c r="CK751" s="150"/>
      <c r="CL751" s="150"/>
      <c r="CM751" s="150"/>
      <c r="CN751" s="150"/>
      <c r="CO751" s="150"/>
      <c r="CP751" s="150"/>
      <c r="CQ751" s="150"/>
      <c r="CR751" s="150"/>
      <c r="CS751" s="150"/>
      <c r="CT751" s="150"/>
      <c r="CU751" s="150"/>
      <c r="CV751" s="150"/>
      <c r="CW751" s="150"/>
      <c r="CX751" s="150"/>
      <c r="CY751" s="150"/>
    </row>
    <row r="752" ht="12.75" customHeight="1">
      <c r="A752" s="151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  <c r="BL752" s="150"/>
      <c r="BM752" s="150"/>
      <c r="BN752" s="150"/>
      <c r="BO752" s="150"/>
      <c r="BP752" s="150"/>
      <c r="BQ752" s="150"/>
      <c r="BR752" s="150"/>
      <c r="BS752" s="150"/>
      <c r="BT752" s="150"/>
      <c r="BU752" s="150"/>
      <c r="BV752" s="150"/>
      <c r="BW752" s="150"/>
      <c r="BX752" s="150"/>
      <c r="BY752" s="150"/>
      <c r="BZ752" s="150"/>
      <c r="CA752" s="150"/>
      <c r="CB752" s="150"/>
      <c r="CC752" s="150"/>
      <c r="CD752" s="150"/>
      <c r="CE752" s="150"/>
      <c r="CF752" s="150"/>
      <c r="CG752" s="150"/>
      <c r="CH752" s="150"/>
      <c r="CI752" s="150"/>
      <c r="CJ752" s="150"/>
      <c r="CK752" s="150"/>
      <c r="CL752" s="150"/>
      <c r="CM752" s="150"/>
      <c r="CN752" s="150"/>
      <c r="CO752" s="150"/>
      <c r="CP752" s="150"/>
      <c r="CQ752" s="150"/>
      <c r="CR752" s="150"/>
      <c r="CS752" s="150"/>
      <c r="CT752" s="150"/>
      <c r="CU752" s="150"/>
      <c r="CV752" s="150"/>
      <c r="CW752" s="150"/>
      <c r="CX752" s="150"/>
      <c r="CY752" s="150"/>
    </row>
    <row r="753" ht="12.75" customHeight="1">
      <c r="A753" s="151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  <c r="BL753" s="150"/>
      <c r="BM753" s="150"/>
      <c r="BN753" s="150"/>
      <c r="BO753" s="150"/>
      <c r="BP753" s="150"/>
      <c r="BQ753" s="150"/>
      <c r="BR753" s="150"/>
      <c r="BS753" s="150"/>
      <c r="BT753" s="150"/>
      <c r="BU753" s="150"/>
      <c r="BV753" s="150"/>
      <c r="BW753" s="150"/>
      <c r="BX753" s="150"/>
      <c r="BY753" s="150"/>
      <c r="BZ753" s="150"/>
      <c r="CA753" s="150"/>
      <c r="CB753" s="150"/>
      <c r="CC753" s="150"/>
      <c r="CD753" s="150"/>
      <c r="CE753" s="150"/>
      <c r="CF753" s="150"/>
      <c r="CG753" s="150"/>
      <c r="CH753" s="150"/>
      <c r="CI753" s="150"/>
      <c r="CJ753" s="150"/>
      <c r="CK753" s="150"/>
      <c r="CL753" s="150"/>
      <c r="CM753" s="150"/>
      <c r="CN753" s="150"/>
      <c r="CO753" s="150"/>
      <c r="CP753" s="150"/>
      <c r="CQ753" s="150"/>
      <c r="CR753" s="150"/>
      <c r="CS753" s="150"/>
      <c r="CT753" s="150"/>
      <c r="CU753" s="150"/>
      <c r="CV753" s="150"/>
      <c r="CW753" s="150"/>
      <c r="CX753" s="150"/>
      <c r="CY753" s="150"/>
    </row>
    <row r="754" ht="12.75" customHeight="1">
      <c r="A754" s="151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  <c r="BL754" s="150"/>
      <c r="BM754" s="150"/>
      <c r="BN754" s="150"/>
      <c r="BO754" s="150"/>
      <c r="BP754" s="150"/>
      <c r="BQ754" s="150"/>
      <c r="BR754" s="150"/>
      <c r="BS754" s="150"/>
      <c r="BT754" s="150"/>
      <c r="BU754" s="150"/>
      <c r="BV754" s="150"/>
      <c r="BW754" s="150"/>
      <c r="BX754" s="150"/>
      <c r="BY754" s="150"/>
      <c r="BZ754" s="150"/>
      <c r="CA754" s="150"/>
      <c r="CB754" s="150"/>
      <c r="CC754" s="150"/>
      <c r="CD754" s="150"/>
      <c r="CE754" s="150"/>
      <c r="CF754" s="150"/>
      <c r="CG754" s="150"/>
      <c r="CH754" s="150"/>
      <c r="CI754" s="150"/>
      <c r="CJ754" s="150"/>
      <c r="CK754" s="150"/>
      <c r="CL754" s="150"/>
      <c r="CM754" s="150"/>
      <c r="CN754" s="150"/>
      <c r="CO754" s="150"/>
      <c r="CP754" s="150"/>
      <c r="CQ754" s="150"/>
      <c r="CR754" s="150"/>
      <c r="CS754" s="150"/>
      <c r="CT754" s="150"/>
      <c r="CU754" s="150"/>
      <c r="CV754" s="150"/>
      <c r="CW754" s="150"/>
      <c r="CX754" s="150"/>
      <c r="CY754" s="150"/>
    </row>
    <row r="755" ht="12.75" customHeight="1">
      <c r="A755" s="151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  <c r="BL755" s="150"/>
      <c r="BM755" s="150"/>
      <c r="BN755" s="150"/>
      <c r="BO755" s="150"/>
      <c r="BP755" s="150"/>
      <c r="BQ755" s="150"/>
      <c r="BR755" s="150"/>
      <c r="BS755" s="150"/>
      <c r="BT755" s="150"/>
      <c r="BU755" s="150"/>
      <c r="BV755" s="150"/>
      <c r="BW755" s="150"/>
      <c r="BX755" s="150"/>
      <c r="BY755" s="150"/>
      <c r="BZ755" s="150"/>
      <c r="CA755" s="150"/>
      <c r="CB755" s="150"/>
      <c r="CC755" s="150"/>
      <c r="CD755" s="150"/>
      <c r="CE755" s="150"/>
      <c r="CF755" s="150"/>
      <c r="CG755" s="150"/>
      <c r="CH755" s="150"/>
      <c r="CI755" s="150"/>
      <c r="CJ755" s="150"/>
      <c r="CK755" s="150"/>
      <c r="CL755" s="150"/>
      <c r="CM755" s="150"/>
      <c r="CN755" s="150"/>
      <c r="CO755" s="150"/>
      <c r="CP755" s="150"/>
      <c r="CQ755" s="150"/>
      <c r="CR755" s="150"/>
      <c r="CS755" s="150"/>
      <c r="CT755" s="150"/>
      <c r="CU755" s="150"/>
      <c r="CV755" s="150"/>
      <c r="CW755" s="150"/>
      <c r="CX755" s="150"/>
      <c r="CY755" s="150"/>
    </row>
    <row r="756" ht="12.75" customHeight="1">
      <c r="A756" s="151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  <c r="BL756" s="150"/>
      <c r="BM756" s="150"/>
      <c r="BN756" s="150"/>
      <c r="BO756" s="150"/>
      <c r="BP756" s="150"/>
      <c r="BQ756" s="150"/>
      <c r="BR756" s="150"/>
      <c r="BS756" s="150"/>
      <c r="BT756" s="150"/>
      <c r="BU756" s="150"/>
      <c r="BV756" s="150"/>
      <c r="BW756" s="150"/>
      <c r="BX756" s="150"/>
      <c r="BY756" s="150"/>
      <c r="BZ756" s="150"/>
      <c r="CA756" s="150"/>
      <c r="CB756" s="150"/>
      <c r="CC756" s="150"/>
      <c r="CD756" s="150"/>
      <c r="CE756" s="150"/>
      <c r="CF756" s="150"/>
      <c r="CG756" s="150"/>
      <c r="CH756" s="150"/>
      <c r="CI756" s="150"/>
      <c r="CJ756" s="150"/>
      <c r="CK756" s="150"/>
      <c r="CL756" s="150"/>
      <c r="CM756" s="150"/>
      <c r="CN756" s="150"/>
      <c r="CO756" s="150"/>
      <c r="CP756" s="150"/>
      <c r="CQ756" s="150"/>
      <c r="CR756" s="150"/>
      <c r="CS756" s="150"/>
      <c r="CT756" s="150"/>
      <c r="CU756" s="150"/>
      <c r="CV756" s="150"/>
      <c r="CW756" s="150"/>
      <c r="CX756" s="150"/>
      <c r="CY756" s="150"/>
    </row>
    <row r="757" ht="12.75" customHeight="1">
      <c r="A757" s="151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  <c r="BL757" s="150"/>
      <c r="BM757" s="150"/>
      <c r="BN757" s="150"/>
      <c r="BO757" s="150"/>
      <c r="BP757" s="150"/>
      <c r="BQ757" s="150"/>
      <c r="BR757" s="150"/>
      <c r="BS757" s="150"/>
      <c r="BT757" s="150"/>
      <c r="BU757" s="150"/>
      <c r="BV757" s="150"/>
      <c r="BW757" s="150"/>
      <c r="BX757" s="150"/>
      <c r="BY757" s="150"/>
      <c r="BZ757" s="150"/>
      <c r="CA757" s="150"/>
      <c r="CB757" s="150"/>
      <c r="CC757" s="150"/>
      <c r="CD757" s="150"/>
      <c r="CE757" s="150"/>
      <c r="CF757" s="150"/>
      <c r="CG757" s="150"/>
      <c r="CH757" s="150"/>
      <c r="CI757" s="150"/>
      <c r="CJ757" s="150"/>
      <c r="CK757" s="150"/>
      <c r="CL757" s="150"/>
      <c r="CM757" s="150"/>
      <c r="CN757" s="150"/>
      <c r="CO757" s="150"/>
      <c r="CP757" s="150"/>
      <c r="CQ757" s="150"/>
      <c r="CR757" s="150"/>
      <c r="CS757" s="150"/>
      <c r="CT757" s="150"/>
      <c r="CU757" s="150"/>
      <c r="CV757" s="150"/>
      <c r="CW757" s="150"/>
      <c r="CX757" s="150"/>
      <c r="CY757" s="150"/>
    </row>
    <row r="758" ht="12.75" customHeight="1">
      <c r="A758" s="151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  <c r="BL758" s="150"/>
      <c r="BM758" s="150"/>
      <c r="BN758" s="150"/>
      <c r="BO758" s="150"/>
      <c r="BP758" s="150"/>
      <c r="BQ758" s="150"/>
      <c r="BR758" s="150"/>
      <c r="BS758" s="150"/>
      <c r="BT758" s="150"/>
      <c r="BU758" s="150"/>
      <c r="BV758" s="150"/>
      <c r="BW758" s="150"/>
      <c r="BX758" s="150"/>
      <c r="BY758" s="150"/>
      <c r="BZ758" s="150"/>
      <c r="CA758" s="150"/>
      <c r="CB758" s="150"/>
      <c r="CC758" s="150"/>
      <c r="CD758" s="150"/>
      <c r="CE758" s="150"/>
      <c r="CF758" s="150"/>
      <c r="CG758" s="150"/>
      <c r="CH758" s="150"/>
      <c r="CI758" s="150"/>
      <c r="CJ758" s="150"/>
      <c r="CK758" s="150"/>
      <c r="CL758" s="150"/>
      <c r="CM758" s="150"/>
      <c r="CN758" s="150"/>
      <c r="CO758" s="150"/>
      <c r="CP758" s="150"/>
      <c r="CQ758" s="150"/>
      <c r="CR758" s="150"/>
      <c r="CS758" s="150"/>
      <c r="CT758" s="150"/>
      <c r="CU758" s="150"/>
      <c r="CV758" s="150"/>
      <c r="CW758" s="150"/>
      <c r="CX758" s="150"/>
      <c r="CY758" s="150"/>
    </row>
    <row r="759" ht="12.75" customHeight="1">
      <c r="A759" s="151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  <c r="BL759" s="150"/>
      <c r="BM759" s="150"/>
      <c r="BN759" s="150"/>
      <c r="BO759" s="150"/>
      <c r="BP759" s="150"/>
      <c r="BQ759" s="150"/>
      <c r="BR759" s="150"/>
      <c r="BS759" s="150"/>
      <c r="BT759" s="150"/>
      <c r="BU759" s="150"/>
      <c r="BV759" s="150"/>
      <c r="BW759" s="150"/>
      <c r="BX759" s="150"/>
      <c r="BY759" s="150"/>
      <c r="BZ759" s="150"/>
      <c r="CA759" s="150"/>
      <c r="CB759" s="150"/>
      <c r="CC759" s="150"/>
      <c r="CD759" s="150"/>
      <c r="CE759" s="150"/>
      <c r="CF759" s="150"/>
      <c r="CG759" s="150"/>
      <c r="CH759" s="150"/>
      <c r="CI759" s="150"/>
      <c r="CJ759" s="150"/>
      <c r="CK759" s="150"/>
      <c r="CL759" s="150"/>
      <c r="CM759" s="150"/>
      <c r="CN759" s="150"/>
      <c r="CO759" s="150"/>
      <c r="CP759" s="150"/>
      <c r="CQ759" s="150"/>
      <c r="CR759" s="150"/>
      <c r="CS759" s="150"/>
      <c r="CT759" s="150"/>
      <c r="CU759" s="150"/>
      <c r="CV759" s="150"/>
      <c r="CW759" s="150"/>
      <c r="CX759" s="150"/>
      <c r="CY759" s="150"/>
    </row>
    <row r="760" ht="12.75" customHeight="1">
      <c r="A760" s="151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  <c r="BL760" s="150"/>
      <c r="BM760" s="150"/>
      <c r="BN760" s="150"/>
      <c r="BO760" s="150"/>
      <c r="BP760" s="150"/>
      <c r="BQ760" s="150"/>
      <c r="BR760" s="150"/>
      <c r="BS760" s="150"/>
      <c r="BT760" s="150"/>
      <c r="BU760" s="150"/>
      <c r="BV760" s="150"/>
      <c r="BW760" s="150"/>
      <c r="BX760" s="150"/>
      <c r="BY760" s="150"/>
      <c r="BZ760" s="150"/>
      <c r="CA760" s="150"/>
      <c r="CB760" s="150"/>
      <c r="CC760" s="150"/>
      <c r="CD760" s="150"/>
      <c r="CE760" s="150"/>
      <c r="CF760" s="150"/>
      <c r="CG760" s="150"/>
      <c r="CH760" s="150"/>
      <c r="CI760" s="150"/>
      <c r="CJ760" s="150"/>
      <c r="CK760" s="150"/>
      <c r="CL760" s="150"/>
      <c r="CM760" s="150"/>
      <c r="CN760" s="150"/>
      <c r="CO760" s="150"/>
      <c r="CP760" s="150"/>
      <c r="CQ760" s="150"/>
      <c r="CR760" s="150"/>
      <c r="CS760" s="150"/>
      <c r="CT760" s="150"/>
      <c r="CU760" s="150"/>
      <c r="CV760" s="150"/>
      <c r="CW760" s="150"/>
      <c r="CX760" s="150"/>
      <c r="CY760" s="150"/>
    </row>
    <row r="761" ht="12.75" customHeight="1">
      <c r="A761" s="151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  <c r="BL761" s="150"/>
      <c r="BM761" s="150"/>
      <c r="BN761" s="150"/>
      <c r="BO761" s="150"/>
      <c r="BP761" s="150"/>
      <c r="BQ761" s="150"/>
      <c r="BR761" s="150"/>
      <c r="BS761" s="150"/>
      <c r="BT761" s="150"/>
      <c r="BU761" s="150"/>
      <c r="BV761" s="150"/>
      <c r="BW761" s="150"/>
      <c r="BX761" s="150"/>
      <c r="BY761" s="150"/>
      <c r="BZ761" s="150"/>
      <c r="CA761" s="150"/>
      <c r="CB761" s="150"/>
      <c r="CC761" s="150"/>
      <c r="CD761" s="150"/>
      <c r="CE761" s="150"/>
      <c r="CF761" s="150"/>
      <c r="CG761" s="150"/>
      <c r="CH761" s="150"/>
      <c r="CI761" s="150"/>
      <c r="CJ761" s="150"/>
      <c r="CK761" s="150"/>
      <c r="CL761" s="150"/>
      <c r="CM761" s="150"/>
      <c r="CN761" s="150"/>
      <c r="CO761" s="150"/>
      <c r="CP761" s="150"/>
      <c r="CQ761" s="150"/>
      <c r="CR761" s="150"/>
      <c r="CS761" s="150"/>
      <c r="CT761" s="150"/>
      <c r="CU761" s="150"/>
      <c r="CV761" s="150"/>
      <c r="CW761" s="150"/>
      <c r="CX761" s="150"/>
      <c r="CY761" s="150"/>
    </row>
    <row r="762" ht="12.75" customHeight="1">
      <c r="A762" s="151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  <c r="BL762" s="150"/>
      <c r="BM762" s="150"/>
      <c r="BN762" s="150"/>
      <c r="BO762" s="150"/>
      <c r="BP762" s="150"/>
      <c r="BQ762" s="150"/>
      <c r="BR762" s="150"/>
      <c r="BS762" s="150"/>
      <c r="BT762" s="150"/>
      <c r="BU762" s="150"/>
      <c r="BV762" s="150"/>
      <c r="BW762" s="150"/>
      <c r="BX762" s="150"/>
      <c r="BY762" s="150"/>
      <c r="BZ762" s="150"/>
      <c r="CA762" s="150"/>
      <c r="CB762" s="150"/>
      <c r="CC762" s="150"/>
      <c r="CD762" s="150"/>
      <c r="CE762" s="150"/>
      <c r="CF762" s="150"/>
      <c r="CG762" s="150"/>
      <c r="CH762" s="150"/>
      <c r="CI762" s="150"/>
      <c r="CJ762" s="150"/>
      <c r="CK762" s="150"/>
      <c r="CL762" s="150"/>
      <c r="CM762" s="150"/>
      <c r="CN762" s="150"/>
      <c r="CO762" s="150"/>
      <c r="CP762" s="150"/>
      <c r="CQ762" s="150"/>
      <c r="CR762" s="150"/>
      <c r="CS762" s="150"/>
      <c r="CT762" s="150"/>
      <c r="CU762" s="150"/>
      <c r="CV762" s="150"/>
      <c r="CW762" s="150"/>
      <c r="CX762" s="150"/>
      <c r="CY762" s="150"/>
    </row>
    <row r="763" ht="12.75" customHeight="1">
      <c r="A763" s="151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  <c r="BL763" s="150"/>
      <c r="BM763" s="150"/>
      <c r="BN763" s="150"/>
      <c r="BO763" s="150"/>
      <c r="BP763" s="150"/>
      <c r="BQ763" s="150"/>
      <c r="BR763" s="150"/>
      <c r="BS763" s="150"/>
      <c r="BT763" s="150"/>
      <c r="BU763" s="150"/>
      <c r="BV763" s="150"/>
      <c r="BW763" s="150"/>
      <c r="BX763" s="150"/>
      <c r="BY763" s="150"/>
      <c r="BZ763" s="150"/>
      <c r="CA763" s="150"/>
      <c r="CB763" s="150"/>
      <c r="CC763" s="150"/>
      <c r="CD763" s="150"/>
      <c r="CE763" s="150"/>
      <c r="CF763" s="150"/>
      <c r="CG763" s="150"/>
      <c r="CH763" s="150"/>
      <c r="CI763" s="150"/>
      <c r="CJ763" s="150"/>
      <c r="CK763" s="150"/>
      <c r="CL763" s="150"/>
      <c r="CM763" s="150"/>
      <c r="CN763" s="150"/>
      <c r="CO763" s="150"/>
      <c r="CP763" s="150"/>
      <c r="CQ763" s="150"/>
      <c r="CR763" s="150"/>
      <c r="CS763" s="150"/>
      <c r="CT763" s="150"/>
      <c r="CU763" s="150"/>
      <c r="CV763" s="150"/>
      <c r="CW763" s="150"/>
      <c r="CX763" s="150"/>
      <c r="CY763" s="150"/>
    </row>
    <row r="764" ht="12.75" customHeight="1">
      <c r="A764" s="151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  <c r="BL764" s="150"/>
      <c r="BM764" s="150"/>
      <c r="BN764" s="150"/>
      <c r="BO764" s="150"/>
      <c r="BP764" s="150"/>
      <c r="BQ764" s="150"/>
      <c r="BR764" s="150"/>
      <c r="BS764" s="150"/>
      <c r="BT764" s="150"/>
      <c r="BU764" s="150"/>
      <c r="BV764" s="150"/>
      <c r="BW764" s="150"/>
      <c r="BX764" s="150"/>
      <c r="BY764" s="150"/>
      <c r="BZ764" s="150"/>
      <c r="CA764" s="150"/>
      <c r="CB764" s="150"/>
      <c r="CC764" s="150"/>
      <c r="CD764" s="150"/>
      <c r="CE764" s="150"/>
      <c r="CF764" s="150"/>
      <c r="CG764" s="150"/>
      <c r="CH764" s="150"/>
      <c r="CI764" s="150"/>
      <c r="CJ764" s="150"/>
      <c r="CK764" s="150"/>
      <c r="CL764" s="150"/>
      <c r="CM764" s="150"/>
      <c r="CN764" s="150"/>
      <c r="CO764" s="150"/>
      <c r="CP764" s="150"/>
      <c r="CQ764" s="150"/>
      <c r="CR764" s="150"/>
      <c r="CS764" s="150"/>
      <c r="CT764" s="150"/>
      <c r="CU764" s="150"/>
      <c r="CV764" s="150"/>
      <c r="CW764" s="150"/>
      <c r="CX764" s="150"/>
      <c r="CY764" s="150"/>
    </row>
    <row r="765" ht="12.75" customHeight="1">
      <c r="A765" s="151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  <c r="BL765" s="150"/>
      <c r="BM765" s="150"/>
      <c r="BN765" s="150"/>
      <c r="BO765" s="150"/>
      <c r="BP765" s="150"/>
      <c r="BQ765" s="150"/>
      <c r="BR765" s="150"/>
      <c r="BS765" s="150"/>
      <c r="BT765" s="150"/>
      <c r="BU765" s="150"/>
      <c r="BV765" s="150"/>
      <c r="BW765" s="150"/>
      <c r="BX765" s="150"/>
      <c r="BY765" s="150"/>
      <c r="BZ765" s="150"/>
      <c r="CA765" s="150"/>
      <c r="CB765" s="150"/>
      <c r="CC765" s="150"/>
      <c r="CD765" s="150"/>
      <c r="CE765" s="150"/>
      <c r="CF765" s="150"/>
      <c r="CG765" s="150"/>
      <c r="CH765" s="150"/>
      <c r="CI765" s="150"/>
      <c r="CJ765" s="150"/>
      <c r="CK765" s="150"/>
      <c r="CL765" s="150"/>
      <c r="CM765" s="150"/>
      <c r="CN765" s="150"/>
      <c r="CO765" s="150"/>
      <c r="CP765" s="150"/>
      <c r="CQ765" s="150"/>
      <c r="CR765" s="150"/>
      <c r="CS765" s="150"/>
      <c r="CT765" s="150"/>
      <c r="CU765" s="150"/>
      <c r="CV765" s="150"/>
      <c r="CW765" s="150"/>
      <c r="CX765" s="150"/>
      <c r="CY765" s="150"/>
    </row>
    <row r="766" ht="12.75" customHeight="1">
      <c r="A766" s="151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  <c r="BL766" s="150"/>
      <c r="BM766" s="150"/>
      <c r="BN766" s="150"/>
      <c r="BO766" s="150"/>
      <c r="BP766" s="150"/>
      <c r="BQ766" s="150"/>
      <c r="BR766" s="150"/>
      <c r="BS766" s="150"/>
      <c r="BT766" s="150"/>
      <c r="BU766" s="150"/>
      <c r="BV766" s="150"/>
      <c r="BW766" s="150"/>
      <c r="BX766" s="150"/>
      <c r="BY766" s="150"/>
      <c r="BZ766" s="150"/>
      <c r="CA766" s="150"/>
      <c r="CB766" s="150"/>
      <c r="CC766" s="150"/>
      <c r="CD766" s="150"/>
      <c r="CE766" s="150"/>
      <c r="CF766" s="150"/>
      <c r="CG766" s="150"/>
      <c r="CH766" s="150"/>
      <c r="CI766" s="150"/>
      <c r="CJ766" s="150"/>
      <c r="CK766" s="150"/>
      <c r="CL766" s="150"/>
      <c r="CM766" s="150"/>
      <c r="CN766" s="150"/>
      <c r="CO766" s="150"/>
      <c r="CP766" s="150"/>
      <c r="CQ766" s="150"/>
      <c r="CR766" s="150"/>
      <c r="CS766" s="150"/>
      <c r="CT766" s="150"/>
      <c r="CU766" s="150"/>
      <c r="CV766" s="150"/>
      <c r="CW766" s="150"/>
      <c r="CX766" s="150"/>
      <c r="CY766" s="150"/>
    </row>
    <row r="767" ht="12.75" customHeight="1">
      <c r="A767" s="151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  <c r="BL767" s="150"/>
      <c r="BM767" s="150"/>
      <c r="BN767" s="150"/>
      <c r="BO767" s="150"/>
      <c r="BP767" s="150"/>
      <c r="BQ767" s="150"/>
      <c r="BR767" s="150"/>
      <c r="BS767" s="150"/>
      <c r="BT767" s="150"/>
      <c r="BU767" s="150"/>
      <c r="BV767" s="150"/>
      <c r="BW767" s="150"/>
      <c r="BX767" s="150"/>
      <c r="BY767" s="150"/>
      <c r="BZ767" s="150"/>
      <c r="CA767" s="150"/>
      <c r="CB767" s="150"/>
      <c r="CC767" s="150"/>
      <c r="CD767" s="150"/>
      <c r="CE767" s="150"/>
      <c r="CF767" s="150"/>
      <c r="CG767" s="150"/>
      <c r="CH767" s="150"/>
      <c r="CI767" s="150"/>
      <c r="CJ767" s="150"/>
      <c r="CK767" s="150"/>
      <c r="CL767" s="150"/>
      <c r="CM767" s="150"/>
      <c r="CN767" s="150"/>
      <c r="CO767" s="150"/>
      <c r="CP767" s="150"/>
      <c r="CQ767" s="150"/>
      <c r="CR767" s="150"/>
      <c r="CS767" s="150"/>
      <c r="CT767" s="150"/>
      <c r="CU767" s="150"/>
      <c r="CV767" s="150"/>
      <c r="CW767" s="150"/>
      <c r="CX767" s="150"/>
      <c r="CY767" s="150"/>
    </row>
    <row r="768" ht="12.75" customHeight="1">
      <c r="A768" s="151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  <c r="BL768" s="150"/>
      <c r="BM768" s="150"/>
      <c r="BN768" s="150"/>
      <c r="BO768" s="150"/>
      <c r="BP768" s="150"/>
      <c r="BQ768" s="150"/>
      <c r="BR768" s="150"/>
      <c r="BS768" s="150"/>
      <c r="BT768" s="150"/>
      <c r="BU768" s="150"/>
      <c r="BV768" s="150"/>
      <c r="BW768" s="150"/>
      <c r="BX768" s="150"/>
      <c r="BY768" s="150"/>
      <c r="BZ768" s="150"/>
      <c r="CA768" s="150"/>
      <c r="CB768" s="150"/>
      <c r="CC768" s="150"/>
      <c r="CD768" s="150"/>
      <c r="CE768" s="150"/>
      <c r="CF768" s="150"/>
      <c r="CG768" s="150"/>
      <c r="CH768" s="150"/>
      <c r="CI768" s="150"/>
      <c r="CJ768" s="150"/>
      <c r="CK768" s="150"/>
      <c r="CL768" s="150"/>
      <c r="CM768" s="150"/>
      <c r="CN768" s="150"/>
      <c r="CO768" s="150"/>
      <c r="CP768" s="150"/>
      <c r="CQ768" s="150"/>
      <c r="CR768" s="150"/>
      <c r="CS768" s="150"/>
      <c r="CT768" s="150"/>
      <c r="CU768" s="150"/>
      <c r="CV768" s="150"/>
      <c r="CW768" s="150"/>
      <c r="CX768" s="150"/>
      <c r="CY768" s="150"/>
    </row>
    <row r="769" ht="12.75" customHeight="1">
      <c r="A769" s="151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  <c r="BL769" s="150"/>
      <c r="BM769" s="150"/>
      <c r="BN769" s="150"/>
      <c r="BO769" s="150"/>
      <c r="BP769" s="150"/>
      <c r="BQ769" s="150"/>
      <c r="BR769" s="150"/>
      <c r="BS769" s="150"/>
      <c r="BT769" s="150"/>
      <c r="BU769" s="150"/>
      <c r="BV769" s="150"/>
      <c r="BW769" s="150"/>
      <c r="BX769" s="150"/>
      <c r="BY769" s="150"/>
      <c r="BZ769" s="150"/>
      <c r="CA769" s="150"/>
      <c r="CB769" s="150"/>
      <c r="CC769" s="150"/>
      <c r="CD769" s="150"/>
      <c r="CE769" s="150"/>
      <c r="CF769" s="150"/>
      <c r="CG769" s="150"/>
      <c r="CH769" s="150"/>
      <c r="CI769" s="150"/>
      <c r="CJ769" s="150"/>
      <c r="CK769" s="150"/>
      <c r="CL769" s="150"/>
      <c r="CM769" s="150"/>
      <c r="CN769" s="150"/>
      <c r="CO769" s="150"/>
      <c r="CP769" s="150"/>
      <c r="CQ769" s="150"/>
      <c r="CR769" s="150"/>
      <c r="CS769" s="150"/>
      <c r="CT769" s="150"/>
      <c r="CU769" s="150"/>
      <c r="CV769" s="150"/>
      <c r="CW769" s="150"/>
      <c r="CX769" s="150"/>
      <c r="CY769" s="150"/>
    </row>
    <row r="770" ht="12.75" customHeight="1">
      <c r="A770" s="151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  <c r="BL770" s="150"/>
      <c r="BM770" s="150"/>
      <c r="BN770" s="150"/>
      <c r="BO770" s="150"/>
      <c r="BP770" s="150"/>
      <c r="BQ770" s="150"/>
      <c r="BR770" s="150"/>
      <c r="BS770" s="150"/>
      <c r="BT770" s="150"/>
      <c r="BU770" s="150"/>
      <c r="BV770" s="150"/>
      <c r="BW770" s="150"/>
      <c r="BX770" s="150"/>
      <c r="BY770" s="150"/>
      <c r="BZ770" s="150"/>
      <c r="CA770" s="150"/>
      <c r="CB770" s="150"/>
      <c r="CC770" s="150"/>
      <c r="CD770" s="150"/>
      <c r="CE770" s="150"/>
      <c r="CF770" s="150"/>
      <c r="CG770" s="150"/>
      <c r="CH770" s="150"/>
      <c r="CI770" s="150"/>
      <c r="CJ770" s="150"/>
      <c r="CK770" s="150"/>
      <c r="CL770" s="150"/>
      <c r="CM770" s="150"/>
      <c r="CN770" s="150"/>
      <c r="CO770" s="150"/>
      <c r="CP770" s="150"/>
      <c r="CQ770" s="150"/>
      <c r="CR770" s="150"/>
      <c r="CS770" s="150"/>
      <c r="CT770" s="150"/>
      <c r="CU770" s="150"/>
      <c r="CV770" s="150"/>
      <c r="CW770" s="150"/>
      <c r="CX770" s="150"/>
      <c r="CY770" s="150"/>
    </row>
    <row r="771" ht="12.75" customHeight="1">
      <c r="A771" s="151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  <c r="BL771" s="150"/>
      <c r="BM771" s="150"/>
      <c r="BN771" s="150"/>
      <c r="BO771" s="150"/>
      <c r="BP771" s="150"/>
      <c r="BQ771" s="150"/>
      <c r="BR771" s="150"/>
      <c r="BS771" s="150"/>
      <c r="BT771" s="150"/>
      <c r="BU771" s="150"/>
      <c r="BV771" s="150"/>
      <c r="BW771" s="150"/>
      <c r="BX771" s="150"/>
      <c r="BY771" s="150"/>
      <c r="BZ771" s="150"/>
      <c r="CA771" s="150"/>
      <c r="CB771" s="150"/>
      <c r="CC771" s="150"/>
      <c r="CD771" s="150"/>
      <c r="CE771" s="150"/>
      <c r="CF771" s="150"/>
      <c r="CG771" s="150"/>
      <c r="CH771" s="150"/>
      <c r="CI771" s="150"/>
      <c r="CJ771" s="150"/>
      <c r="CK771" s="150"/>
      <c r="CL771" s="150"/>
      <c r="CM771" s="150"/>
      <c r="CN771" s="150"/>
      <c r="CO771" s="150"/>
      <c r="CP771" s="150"/>
      <c r="CQ771" s="150"/>
      <c r="CR771" s="150"/>
      <c r="CS771" s="150"/>
      <c r="CT771" s="150"/>
      <c r="CU771" s="150"/>
      <c r="CV771" s="150"/>
      <c r="CW771" s="150"/>
      <c r="CX771" s="150"/>
      <c r="CY771" s="150"/>
    </row>
    <row r="772" ht="12.75" customHeight="1">
      <c r="A772" s="151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  <c r="BL772" s="150"/>
      <c r="BM772" s="150"/>
      <c r="BN772" s="150"/>
      <c r="BO772" s="150"/>
      <c r="BP772" s="150"/>
      <c r="BQ772" s="150"/>
      <c r="BR772" s="150"/>
      <c r="BS772" s="150"/>
      <c r="BT772" s="150"/>
      <c r="BU772" s="150"/>
      <c r="BV772" s="150"/>
      <c r="BW772" s="150"/>
      <c r="BX772" s="150"/>
      <c r="BY772" s="150"/>
      <c r="BZ772" s="150"/>
      <c r="CA772" s="150"/>
      <c r="CB772" s="150"/>
      <c r="CC772" s="150"/>
      <c r="CD772" s="150"/>
      <c r="CE772" s="150"/>
      <c r="CF772" s="150"/>
      <c r="CG772" s="150"/>
      <c r="CH772" s="150"/>
      <c r="CI772" s="150"/>
      <c r="CJ772" s="150"/>
      <c r="CK772" s="150"/>
      <c r="CL772" s="150"/>
      <c r="CM772" s="150"/>
      <c r="CN772" s="150"/>
      <c r="CO772" s="150"/>
      <c r="CP772" s="150"/>
      <c r="CQ772" s="150"/>
      <c r="CR772" s="150"/>
      <c r="CS772" s="150"/>
      <c r="CT772" s="150"/>
      <c r="CU772" s="150"/>
      <c r="CV772" s="150"/>
      <c r="CW772" s="150"/>
      <c r="CX772" s="150"/>
      <c r="CY772" s="150"/>
    </row>
    <row r="773" ht="12.75" customHeight="1">
      <c r="A773" s="151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  <c r="BL773" s="150"/>
      <c r="BM773" s="150"/>
      <c r="BN773" s="150"/>
      <c r="BO773" s="150"/>
      <c r="BP773" s="150"/>
      <c r="BQ773" s="150"/>
      <c r="BR773" s="150"/>
      <c r="BS773" s="150"/>
      <c r="BT773" s="150"/>
      <c r="BU773" s="150"/>
      <c r="BV773" s="150"/>
      <c r="BW773" s="150"/>
      <c r="BX773" s="150"/>
      <c r="BY773" s="150"/>
      <c r="BZ773" s="150"/>
      <c r="CA773" s="150"/>
      <c r="CB773" s="150"/>
      <c r="CC773" s="150"/>
      <c r="CD773" s="150"/>
      <c r="CE773" s="150"/>
      <c r="CF773" s="150"/>
      <c r="CG773" s="150"/>
      <c r="CH773" s="150"/>
      <c r="CI773" s="150"/>
      <c r="CJ773" s="150"/>
      <c r="CK773" s="150"/>
      <c r="CL773" s="150"/>
      <c r="CM773" s="150"/>
      <c r="CN773" s="150"/>
      <c r="CO773" s="150"/>
      <c r="CP773" s="150"/>
      <c r="CQ773" s="150"/>
      <c r="CR773" s="150"/>
      <c r="CS773" s="150"/>
      <c r="CT773" s="150"/>
      <c r="CU773" s="150"/>
      <c r="CV773" s="150"/>
      <c r="CW773" s="150"/>
      <c r="CX773" s="150"/>
      <c r="CY773" s="150"/>
    </row>
    <row r="774" ht="12.75" customHeight="1">
      <c r="A774" s="151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  <c r="BL774" s="150"/>
      <c r="BM774" s="150"/>
      <c r="BN774" s="150"/>
      <c r="BO774" s="150"/>
      <c r="BP774" s="150"/>
      <c r="BQ774" s="150"/>
      <c r="BR774" s="150"/>
      <c r="BS774" s="150"/>
      <c r="BT774" s="150"/>
      <c r="BU774" s="150"/>
      <c r="BV774" s="150"/>
      <c r="BW774" s="150"/>
      <c r="BX774" s="150"/>
      <c r="BY774" s="150"/>
      <c r="BZ774" s="150"/>
      <c r="CA774" s="150"/>
      <c r="CB774" s="150"/>
      <c r="CC774" s="150"/>
      <c r="CD774" s="150"/>
      <c r="CE774" s="150"/>
      <c r="CF774" s="150"/>
      <c r="CG774" s="150"/>
      <c r="CH774" s="150"/>
      <c r="CI774" s="150"/>
      <c r="CJ774" s="150"/>
      <c r="CK774" s="150"/>
      <c r="CL774" s="150"/>
      <c r="CM774" s="150"/>
      <c r="CN774" s="150"/>
      <c r="CO774" s="150"/>
      <c r="CP774" s="150"/>
      <c r="CQ774" s="150"/>
      <c r="CR774" s="150"/>
      <c r="CS774" s="150"/>
      <c r="CT774" s="150"/>
      <c r="CU774" s="150"/>
      <c r="CV774" s="150"/>
      <c r="CW774" s="150"/>
      <c r="CX774" s="150"/>
      <c r="CY774" s="150"/>
    </row>
    <row r="775" ht="12.75" customHeight="1">
      <c r="A775" s="151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  <c r="BL775" s="150"/>
      <c r="BM775" s="150"/>
      <c r="BN775" s="150"/>
      <c r="BO775" s="150"/>
      <c r="BP775" s="150"/>
      <c r="BQ775" s="150"/>
      <c r="BR775" s="150"/>
      <c r="BS775" s="150"/>
      <c r="BT775" s="150"/>
      <c r="BU775" s="150"/>
      <c r="BV775" s="150"/>
      <c r="BW775" s="150"/>
      <c r="BX775" s="150"/>
      <c r="BY775" s="150"/>
      <c r="BZ775" s="150"/>
      <c r="CA775" s="150"/>
      <c r="CB775" s="150"/>
      <c r="CC775" s="150"/>
      <c r="CD775" s="150"/>
      <c r="CE775" s="150"/>
      <c r="CF775" s="150"/>
      <c r="CG775" s="150"/>
      <c r="CH775" s="150"/>
      <c r="CI775" s="150"/>
      <c r="CJ775" s="150"/>
      <c r="CK775" s="150"/>
      <c r="CL775" s="150"/>
      <c r="CM775" s="150"/>
      <c r="CN775" s="150"/>
      <c r="CO775" s="150"/>
      <c r="CP775" s="150"/>
      <c r="CQ775" s="150"/>
      <c r="CR775" s="150"/>
      <c r="CS775" s="150"/>
      <c r="CT775" s="150"/>
      <c r="CU775" s="150"/>
      <c r="CV775" s="150"/>
      <c r="CW775" s="150"/>
      <c r="CX775" s="150"/>
      <c r="CY775" s="150"/>
    </row>
    <row r="776" ht="12.75" customHeight="1">
      <c r="A776" s="151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  <c r="BL776" s="150"/>
      <c r="BM776" s="150"/>
      <c r="BN776" s="150"/>
      <c r="BO776" s="150"/>
      <c r="BP776" s="150"/>
      <c r="BQ776" s="150"/>
      <c r="BR776" s="150"/>
      <c r="BS776" s="150"/>
      <c r="BT776" s="150"/>
      <c r="BU776" s="150"/>
      <c r="BV776" s="150"/>
      <c r="BW776" s="150"/>
      <c r="BX776" s="150"/>
      <c r="BY776" s="150"/>
      <c r="BZ776" s="150"/>
      <c r="CA776" s="150"/>
      <c r="CB776" s="150"/>
      <c r="CC776" s="150"/>
      <c r="CD776" s="150"/>
      <c r="CE776" s="150"/>
      <c r="CF776" s="150"/>
      <c r="CG776" s="150"/>
      <c r="CH776" s="150"/>
      <c r="CI776" s="150"/>
      <c r="CJ776" s="150"/>
      <c r="CK776" s="150"/>
      <c r="CL776" s="150"/>
      <c r="CM776" s="150"/>
      <c r="CN776" s="150"/>
      <c r="CO776" s="150"/>
      <c r="CP776" s="150"/>
      <c r="CQ776" s="150"/>
      <c r="CR776" s="150"/>
      <c r="CS776" s="150"/>
      <c r="CT776" s="150"/>
      <c r="CU776" s="150"/>
      <c r="CV776" s="150"/>
      <c r="CW776" s="150"/>
      <c r="CX776" s="150"/>
      <c r="CY776" s="150"/>
    </row>
    <row r="777" ht="12.75" customHeight="1">
      <c r="A777" s="151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  <c r="BL777" s="150"/>
      <c r="BM777" s="150"/>
      <c r="BN777" s="150"/>
      <c r="BO777" s="150"/>
      <c r="BP777" s="150"/>
      <c r="BQ777" s="150"/>
      <c r="BR777" s="150"/>
      <c r="BS777" s="150"/>
      <c r="BT777" s="150"/>
      <c r="BU777" s="150"/>
      <c r="BV777" s="150"/>
      <c r="BW777" s="150"/>
      <c r="BX777" s="150"/>
      <c r="BY777" s="150"/>
      <c r="BZ777" s="150"/>
      <c r="CA777" s="150"/>
      <c r="CB777" s="150"/>
      <c r="CC777" s="150"/>
      <c r="CD777" s="150"/>
      <c r="CE777" s="150"/>
      <c r="CF777" s="150"/>
      <c r="CG777" s="150"/>
      <c r="CH777" s="150"/>
      <c r="CI777" s="150"/>
      <c r="CJ777" s="150"/>
      <c r="CK777" s="150"/>
      <c r="CL777" s="150"/>
      <c r="CM777" s="150"/>
      <c r="CN777" s="150"/>
      <c r="CO777" s="150"/>
      <c r="CP777" s="150"/>
      <c r="CQ777" s="150"/>
      <c r="CR777" s="150"/>
      <c r="CS777" s="150"/>
      <c r="CT777" s="150"/>
      <c r="CU777" s="150"/>
      <c r="CV777" s="150"/>
      <c r="CW777" s="150"/>
      <c r="CX777" s="150"/>
      <c r="CY777" s="150"/>
    </row>
    <row r="778" ht="12.75" customHeight="1">
      <c r="A778" s="151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  <c r="BL778" s="150"/>
      <c r="BM778" s="150"/>
      <c r="BN778" s="150"/>
      <c r="BO778" s="150"/>
      <c r="BP778" s="150"/>
      <c r="BQ778" s="150"/>
      <c r="BR778" s="150"/>
      <c r="BS778" s="150"/>
      <c r="BT778" s="150"/>
      <c r="BU778" s="150"/>
      <c r="BV778" s="150"/>
      <c r="BW778" s="150"/>
      <c r="BX778" s="150"/>
      <c r="BY778" s="150"/>
      <c r="BZ778" s="150"/>
      <c r="CA778" s="150"/>
      <c r="CB778" s="150"/>
      <c r="CC778" s="150"/>
      <c r="CD778" s="150"/>
      <c r="CE778" s="150"/>
      <c r="CF778" s="150"/>
      <c r="CG778" s="150"/>
      <c r="CH778" s="150"/>
      <c r="CI778" s="150"/>
      <c r="CJ778" s="150"/>
      <c r="CK778" s="150"/>
      <c r="CL778" s="150"/>
      <c r="CM778" s="150"/>
      <c r="CN778" s="150"/>
      <c r="CO778" s="150"/>
      <c r="CP778" s="150"/>
      <c r="CQ778" s="150"/>
      <c r="CR778" s="150"/>
      <c r="CS778" s="150"/>
      <c r="CT778" s="150"/>
      <c r="CU778" s="150"/>
      <c r="CV778" s="150"/>
      <c r="CW778" s="150"/>
      <c r="CX778" s="150"/>
      <c r="CY778" s="150"/>
    </row>
    <row r="779" ht="12.75" customHeight="1">
      <c r="A779" s="151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  <c r="BL779" s="150"/>
      <c r="BM779" s="150"/>
      <c r="BN779" s="150"/>
      <c r="BO779" s="150"/>
      <c r="BP779" s="150"/>
      <c r="BQ779" s="150"/>
      <c r="BR779" s="150"/>
      <c r="BS779" s="150"/>
      <c r="BT779" s="150"/>
      <c r="BU779" s="150"/>
      <c r="BV779" s="150"/>
      <c r="BW779" s="150"/>
      <c r="BX779" s="150"/>
      <c r="BY779" s="150"/>
      <c r="BZ779" s="150"/>
      <c r="CA779" s="150"/>
      <c r="CB779" s="150"/>
      <c r="CC779" s="150"/>
      <c r="CD779" s="150"/>
      <c r="CE779" s="150"/>
      <c r="CF779" s="150"/>
      <c r="CG779" s="150"/>
      <c r="CH779" s="150"/>
      <c r="CI779" s="150"/>
      <c r="CJ779" s="150"/>
      <c r="CK779" s="150"/>
      <c r="CL779" s="150"/>
      <c r="CM779" s="150"/>
      <c r="CN779" s="150"/>
      <c r="CO779" s="150"/>
      <c r="CP779" s="150"/>
      <c r="CQ779" s="150"/>
      <c r="CR779" s="150"/>
      <c r="CS779" s="150"/>
      <c r="CT779" s="150"/>
      <c r="CU779" s="150"/>
      <c r="CV779" s="150"/>
      <c r="CW779" s="150"/>
      <c r="CX779" s="150"/>
      <c r="CY779" s="150"/>
    </row>
    <row r="780" ht="12.75" customHeight="1">
      <c r="A780" s="151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  <c r="BL780" s="150"/>
      <c r="BM780" s="150"/>
      <c r="BN780" s="150"/>
      <c r="BO780" s="150"/>
      <c r="BP780" s="150"/>
      <c r="BQ780" s="150"/>
      <c r="BR780" s="150"/>
      <c r="BS780" s="150"/>
      <c r="BT780" s="150"/>
      <c r="BU780" s="150"/>
      <c r="BV780" s="150"/>
      <c r="BW780" s="150"/>
      <c r="BX780" s="150"/>
      <c r="BY780" s="150"/>
      <c r="BZ780" s="150"/>
      <c r="CA780" s="150"/>
      <c r="CB780" s="150"/>
      <c r="CC780" s="150"/>
      <c r="CD780" s="150"/>
      <c r="CE780" s="150"/>
      <c r="CF780" s="150"/>
      <c r="CG780" s="150"/>
      <c r="CH780" s="150"/>
      <c r="CI780" s="150"/>
      <c r="CJ780" s="150"/>
      <c r="CK780" s="150"/>
      <c r="CL780" s="150"/>
      <c r="CM780" s="150"/>
      <c r="CN780" s="150"/>
      <c r="CO780" s="150"/>
      <c r="CP780" s="150"/>
      <c r="CQ780" s="150"/>
      <c r="CR780" s="150"/>
      <c r="CS780" s="150"/>
      <c r="CT780" s="150"/>
      <c r="CU780" s="150"/>
      <c r="CV780" s="150"/>
      <c r="CW780" s="150"/>
      <c r="CX780" s="150"/>
      <c r="CY780" s="150"/>
    </row>
    <row r="781" ht="12.75" customHeight="1">
      <c r="A781" s="151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  <c r="BL781" s="150"/>
      <c r="BM781" s="150"/>
      <c r="BN781" s="150"/>
      <c r="BO781" s="150"/>
      <c r="BP781" s="150"/>
      <c r="BQ781" s="150"/>
      <c r="BR781" s="150"/>
      <c r="BS781" s="150"/>
      <c r="BT781" s="150"/>
      <c r="BU781" s="150"/>
      <c r="BV781" s="150"/>
      <c r="BW781" s="150"/>
      <c r="BX781" s="150"/>
      <c r="BY781" s="150"/>
      <c r="BZ781" s="150"/>
      <c r="CA781" s="150"/>
      <c r="CB781" s="150"/>
      <c r="CC781" s="150"/>
      <c r="CD781" s="150"/>
      <c r="CE781" s="150"/>
      <c r="CF781" s="150"/>
      <c r="CG781" s="150"/>
      <c r="CH781" s="150"/>
      <c r="CI781" s="150"/>
      <c r="CJ781" s="150"/>
      <c r="CK781" s="150"/>
      <c r="CL781" s="150"/>
      <c r="CM781" s="150"/>
      <c r="CN781" s="150"/>
      <c r="CO781" s="150"/>
      <c r="CP781" s="150"/>
      <c r="CQ781" s="150"/>
      <c r="CR781" s="150"/>
      <c r="CS781" s="150"/>
      <c r="CT781" s="150"/>
      <c r="CU781" s="150"/>
      <c r="CV781" s="150"/>
      <c r="CW781" s="150"/>
      <c r="CX781" s="150"/>
      <c r="CY781" s="150"/>
    </row>
    <row r="782" ht="12.75" customHeight="1">
      <c r="A782" s="151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  <c r="BL782" s="150"/>
      <c r="BM782" s="150"/>
      <c r="BN782" s="150"/>
      <c r="BO782" s="150"/>
      <c r="BP782" s="150"/>
      <c r="BQ782" s="150"/>
      <c r="BR782" s="150"/>
      <c r="BS782" s="150"/>
      <c r="BT782" s="150"/>
      <c r="BU782" s="150"/>
      <c r="BV782" s="150"/>
      <c r="BW782" s="150"/>
      <c r="BX782" s="150"/>
      <c r="BY782" s="150"/>
      <c r="BZ782" s="150"/>
      <c r="CA782" s="150"/>
      <c r="CB782" s="150"/>
      <c r="CC782" s="150"/>
      <c r="CD782" s="150"/>
      <c r="CE782" s="150"/>
      <c r="CF782" s="150"/>
      <c r="CG782" s="150"/>
      <c r="CH782" s="150"/>
      <c r="CI782" s="150"/>
      <c r="CJ782" s="150"/>
      <c r="CK782" s="150"/>
      <c r="CL782" s="150"/>
      <c r="CM782" s="150"/>
      <c r="CN782" s="150"/>
      <c r="CO782" s="150"/>
      <c r="CP782" s="150"/>
      <c r="CQ782" s="150"/>
      <c r="CR782" s="150"/>
      <c r="CS782" s="150"/>
      <c r="CT782" s="150"/>
      <c r="CU782" s="150"/>
      <c r="CV782" s="150"/>
      <c r="CW782" s="150"/>
      <c r="CX782" s="150"/>
      <c r="CY782" s="150"/>
    </row>
    <row r="783" ht="12.75" customHeight="1">
      <c r="A783" s="151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  <c r="BL783" s="150"/>
      <c r="BM783" s="150"/>
      <c r="BN783" s="150"/>
      <c r="BO783" s="150"/>
      <c r="BP783" s="150"/>
      <c r="BQ783" s="150"/>
      <c r="BR783" s="150"/>
      <c r="BS783" s="150"/>
      <c r="BT783" s="150"/>
      <c r="BU783" s="150"/>
      <c r="BV783" s="150"/>
      <c r="BW783" s="150"/>
      <c r="BX783" s="150"/>
      <c r="BY783" s="150"/>
      <c r="BZ783" s="150"/>
      <c r="CA783" s="150"/>
      <c r="CB783" s="150"/>
      <c r="CC783" s="150"/>
      <c r="CD783" s="150"/>
      <c r="CE783" s="150"/>
      <c r="CF783" s="150"/>
      <c r="CG783" s="150"/>
      <c r="CH783" s="150"/>
      <c r="CI783" s="150"/>
      <c r="CJ783" s="150"/>
      <c r="CK783" s="150"/>
      <c r="CL783" s="150"/>
      <c r="CM783" s="150"/>
      <c r="CN783" s="150"/>
      <c r="CO783" s="150"/>
      <c r="CP783" s="150"/>
      <c r="CQ783" s="150"/>
      <c r="CR783" s="150"/>
      <c r="CS783" s="150"/>
      <c r="CT783" s="150"/>
      <c r="CU783" s="150"/>
      <c r="CV783" s="150"/>
      <c r="CW783" s="150"/>
      <c r="CX783" s="150"/>
      <c r="CY783" s="150"/>
    </row>
    <row r="784" ht="12.75" customHeight="1">
      <c r="A784" s="151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  <c r="BL784" s="150"/>
      <c r="BM784" s="150"/>
      <c r="BN784" s="150"/>
      <c r="BO784" s="150"/>
      <c r="BP784" s="150"/>
      <c r="BQ784" s="150"/>
      <c r="BR784" s="150"/>
      <c r="BS784" s="150"/>
      <c r="BT784" s="150"/>
      <c r="BU784" s="150"/>
      <c r="BV784" s="150"/>
      <c r="BW784" s="150"/>
      <c r="BX784" s="150"/>
      <c r="BY784" s="150"/>
      <c r="BZ784" s="150"/>
      <c r="CA784" s="150"/>
      <c r="CB784" s="150"/>
      <c r="CC784" s="150"/>
      <c r="CD784" s="150"/>
      <c r="CE784" s="150"/>
      <c r="CF784" s="150"/>
      <c r="CG784" s="150"/>
      <c r="CH784" s="150"/>
      <c r="CI784" s="150"/>
      <c r="CJ784" s="150"/>
      <c r="CK784" s="150"/>
      <c r="CL784" s="150"/>
      <c r="CM784" s="150"/>
      <c r="CN784" s="150"/>
      <c r="CO784" s="150"/>
      <c r="CP784" s="150"/>
      <c r="CQ784" s="150"/>
      <c r="CR784" s="150"/>
      <c r="CS784" s="150"/>
      <c r="CT784" s="150"/>
      <c r="CU784" s="150"/>
      <c r="CV784" s="150"/>
      <c r="CW784" s="150"/>
      <c r="CX784" s="150"/>
      <c r="CY784" s="150"/>
    </row>
    <row r="785" ht="12.75" customHeight="1">
      <c r="A785" s="151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  <c r="BL785" s="150"/>
      <c r="BM785" s="150"/>
      <c r="BN785" s="150"/>
      <c r="BO785" s="150"/>
      <c r="BP785" s="150"/>
      <c r="BQ785" s="150"/>
      <c r="BR785" s="150"/>
      <c r="BS785" s="150"/>
      <c r="BT785" s="150"/>
      <c r="BU785" s="150"/>
      <c r="BV785" s="150"/>
      <c r="BW785" s="150"/>
      <c r="BX785" s="150"/>
      <c r="BY785" s="150"/>
      <c r="BZ785" s="150"/>
      <c r="CA785" s="150"/>
      <c r="CB785" s="150"/>
      <c r="CC785" s="150"/>
      <c r="CD785" s="150"/>
      <c r="CE785" s="150"/>
      <c r="CF785" s="150"/>
      <c r="CG785" s="150"/>
      <c r="CH785" s="150"/>
      <c r="CI785" s="150"/>
      <c r="CJ785" s="150"/>
      <c r="CK785" s="150"/>
      <c r="CL785" s="150"/>
      <c r="CM785" s="150"/>
      <c r="CN785" s="150"/>
      <c r="CO785" s="150"/>
      <c r="CP785" s="150"/>
      <c r="CQ785" s="150"/>
      <c r="CR785" s="150"/>
      <c r="CS785" s="150"/>
      <c r="CT785" s="150"/>
      <c r="CU785" s="150"/>
      <c r="CV785" s="150"/>
      <c r="CW785" s="150"/>
      <c r="CX785" s="150"/>
      <c r="CY785" s="150"/>
    </row>
    <row r="786" ht="12.75" customHeight="1">
      <c r="A786" s="151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  <c r="BL786" s="150"/>
      <c r="BM786" s="150"/>
      <c r="BN786" s="150"/>
      <c r="BO786" s="150"/>
      <c r="BP786" s="150"/>
      <c r="BQ786" s="150"/>
      <c r="BR786" s="150"/>
      <c r="BS786" s="150"/>
      <c r="BT786" s="150"/>
      <c r="BU786" s="150"/>
      <c r="BV786" s="150"/>
      <c r="BW786" s="150"/>
      <c r="BX786" s="150"/>
      <c r="BY786" s="150"/>
      <c r="BZ786" s="150"/>
      <c r="CA786" s="150"/>
      <c r="CB786" s="150"/>
      <c r="CC786" s="150"/>
      <c r="CD786" s="150"/>
      <c r="CE786" s="150"/>
      <c r="CF786" s="150"/>
      <c r="CG786" s="150"/>
      <c r="CH786" s="150"/>
      <c r="CI786" s="150"/>
      <c r="CJ786" s="150"/>
      <c r="CK786" s="150"/>
      <c r="CL786" s="150"/>
      <c r="CM786" s="150"/>
      <c r="CN786" s="150"/>
      <c r="CO786" s="150"/>
      <c r="CP786" s="150"/>
      <c r="CQ786" s="150"/>
      <c r="CR786" s="150"/>
      <c r="CS786" s="150"/>
      <c r="CT786" s="150"/>
      <c r="CU786" s="150"/>
      <c r="CV786" s="150"/>
      <c r="CW786" s="150"/>
      <c r="CX786" s="150"/>
      <c r="CY786" s="150"/>
    </row>
    <row r="787" ht="12.75" customHeight="1">
      <c r="A787" s="151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  <c r="BL787" s="150"/>
      <c r="BM787" s="150"/>
      <c r="BN787" s="150"/>
      <c r="BO787" s="150"/>
      <c r="BP787" s="150"/>
      <c r="BQ787" s="150"/>
      <c r="BR787" s="150"/>
      <c r="BS787" s="150"/>
      <c r="BT787" s="150"/>
      <c r="BU787" s="150"/>
      <c r="BV787" s="150"/>
      <c r="BW787" s="150"/>
      <c r="BX787" s="150"/>
      <c r="BY787" s="150"/>
      <c r="BZ787" s="150"/>
      <c r="CA787" s="150"/>
      <c r="CB787" s="150"/>
      <c r="CC787" s="150"/>
      <c r="CD787" s="150"/>
      <c r="CE787" s="150"/>
      <c r="CF787" s="150"/>
      <c r="CG787" s="150"/>
      <c r="CH787" s="150"/>
      <c r="CI787" s="150"/>
      <c r="CJ787" s="150"/>
      <c r="CK787" s="150"/>
      <c r="CL787" s="150"/>
      <c r="CM787" s="150"/>
      <c r="CN787" s="150"/>
      <c r="CO787" s="150"/>
      <c r="CP787" s="150"/>
      <c r="CQ787" s="150"/>
      <c r="CR787" s="150"/>
      <c r="CS787" s="150"/>
      <c r="CT787" s="150"/>
      <c r="CU787" s="150"/>
      <c r="CV787" s="150"/>
      <c r="CW787" s="150"/>
      <c r="CX787" s="150"/>
      <c r="CY787" s="150"/>
    </row>
    <row r="788" ht="12.75" customHeight="1">
      <c r="A788" s="151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  <c r="BL788" s="150"/>
      <c r="BM788" s="150"/>
      <c r="BN788" s="150"/>
      <c r="BO788" s="150"/>
      <c r="BP788" s="150"/>
      <c r="BQ788" s="150"/>
      <c r="BR788" s="150"/>
      <c r="BS788" s="150"/>
      <c r="BT788" s="150"/>
      <c r="BU788" s="150"/>
      <c r="BV788" s="150"/>
      <c r="BW788" s="150"/>
      <c r="BX788" s="150"/>
      <c r="BY788" s="150"/>
      <c r="BZ788" s="150"/>
      <c r="CA788" s="150"/>
      <c r="CB788" s="150"/>
      <c r="CC788" s="150"/>
      <c r="CD788" s="150"/>
      <c r="CE788" s="150"/>
      <c r="CF788" s="150"/>
      <c r="CG788" s="150"/>
      <c r="CH788" s="150"/>
      <c r="CI788" s="150"/>
      <c r="CJ788" s="150"/>
      <c r="CK788" s="150"/>
      <c r="CL788" s="150"/>
      <c r="CM788" s="150"/>
      <c r="CN788" s="150"/>
      <c r="CO788" s="150"/>
      <c r="CP788" s="150"/>
      <c r="CQ788" s="150"/>
      <c r="CR788" s="150"/>
      <c r="CS788" s="150"/>
      <c r="CT788" s="150"/>
      <c r="CU788" s="150"/>
      <c r="CV788" s="150"/>
      <c r="CW788" s="150"/>
      <c r="CX788" s="150"/>
      <c r="CY788" s="150"/>
    </row>
    <row r="789" ht="12.75" customHeight="1">
      <c r="A789" s="151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  <c r="BL789" s="150"/>
      <c r="BM789" s="150"/>
      <c r="BN789" s="150"/>
      <c r="BO789" s="150"/>
      <c r="BP789" s="150"/>
      <c r="BQ789" s="150"/>
      <c r="BR789" s="150"/>
      <c r="BS789" s="150"/>
      <c r="BT789" s="150"/>
      <c r="BU789" s="150"/>
      <c r="BV789" s="150"/>
      <c r="BW789" s="150"/>
      <c r="BX789" s="150"/>
      <c r="BY789" s="150"/>
      <c r="BZ789" s="150"/>
      <c r="CA789" s="150"/>
      <c r="CB789" s="150"/>
      <c r="CC789" s="150"/>
      <c r="CD789" s="150"/>
      <c r="CE789" s="150"/>
      <c r="CF789" s="150"/>
      <c r="CG789" s="150"/>
      <c r="CH789" s="150"/>
      <c r="CI789" s="150"/>
      <c r="CJ789" s="150"/>
      <c r="CK789" s="150"/>
      <c r="CL789" s="150"/>
      <c r="CM789" s="150"/>
      <c r="CN789" s="150"/>
      <c r="CO789" s="150"/>
      <c r="CP789" s="150"/>
      <c r="CQ789" s="150"/>
      <c r="CR789" s="150"/>
      <c r="CS789" s="150"/>
      <c r="CT789" s="150"/>
      <c r="CU789" s="150"/>
      <c r="CV789" s="150"/>
      <c r="CW789" s="150"/>
      <c r="CX789" s="150"/>
      <c r="CY789" s="150"/>
    </row>
    <row r="790" ht="12.75" customHeight="1">
      <c r="A790" s="151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  <c r="BL790" s="150"/>
      <c r="BM790" s="150"/>
      <c r="BN790" s="150"/>
      <c r="BO790" s="150"/>
      <c r="BP790" s="150"/>
      <c r="BQ790" s="150"/>
      <c r="BR790" s="150"/>
      <c r="BS790" s="150"/>
      <c r="BT790" s="150"/>
      <c r="BU790" s="150"/>
      <c r="BV790" s="150"/>
      <c r="BW790" s="150"/>
      <c r="BX790" s="150"/>
      <c r="BY790" s="150"/>
      <c r="BZ790" s="150"/>
      <c r="CA790" s="150"/>
      <c r="CB790" s="150"/>
      <c r="CC790" s="150"/>
      <c r="CD790" s="150"/>
      <c r="CE790" s="150"/>
      <c r="CF790" s="150"/>
      <c r="CG790" s="150"/>
      <c r="CH790" s="150"/>
      <c r="CI790" s="150"/>
      <c r="CJ790" s="150"/>
      <c r="CK790" s="150"/>
      <c r="CL790" s="150"/>
      <c r="CM790" s="150"/>
      <c r="CN790" s="150"/>
      <c r="CO790" s="150"/>
      <c r="CP790" s="150"/>
      <c r="CQ790" s="150"/>
      <c r="CR790" s="150"/>
      <c r="CS790" s="150"/>
      <c r="CT790" s="150"/>
      <c r="CU790" s="150"/>
      <c r="CV790" s="150"/>
      <c r="CW790" s="150"/>
      <c r="CX790" s="150"/>
      <c r="CY790" s="150"/>
    </row>
    <row r="791" ht="12.75" customHeight="1">
      <c r="A791" s="151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  <c r="BL791" s="150"/>
      <c r="BM791" s="150"/>
      <c r="BN791" s="150"/>
      <c r="BO791" s="150"/>
      <c r="BP791" s="150"/>
      <c r="BQ791" s="150"/>
      <c r="BR791" s="150"/>
      <c r="BS791" s="150"/>
      <c r="BT791" s="150"/>
      <c r="BU791" s="150"/>
      <c r="BV791" s="150"/>
      <c r="BW791" s="150"/>
      <c r="BX791" s="150"/>
      <c r="BY791" s="150"/>
      <c r="BZ791" s="150"/>
      <c r="CA791" s="150"/>
      <c r="CB791" s="150"/>
      <c r="CC791" s="150"/>
      <c r="CD791" s="150"/>
      <c r="CE791" s="150"/>
      <c r="CF791" s="150"/>
      <c r="CG791" s="150"/>
      <c r="CH791" s="150"/>
      <c r="CI791" s="150"/>
      <c r="CJ791" s="150"/>
      <c r="CK791" s="150"/>
      <c r="CL791" s="150"/>
      <c r="CM791" s="150"/>
      <c r="CN791" s="150"/>
      <c r="CO791" s="150"/>
      <c r="CP791" s="150"/>
      <c r="CQ791" s="150"/>
      <c r="CR791" s="150"/>
      <c r="CS791" s="150"/>
      <c r="CT791" s="150"/>
      <c r="CU791" s="150"/>
      <c r="CV791" s="150"/>
      <c r="CW791" s="150"/>
      <c r="CX791" s="150"/>
      <c r="CY791" s="150"/>
    </row>
    <row r="792" ht="12.75" customHeight="1">
      <c r="A792" s="151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  <c r="BL792" s="150"/>
      <c r="BM792" s="150"/>
      <c r="BN792" s="150"/>
      <c r="BO792" s="150"/>
      <c r="BP792" s="150"/>
      <c r="BQ792" s="150"/>
      <c r="BR792" s="150"/>
      <c r="BS792" s="150"/>
      <c r="BT792" s="150"/>
      <c r="BU792" s="150"/>
      <c r="BV792" s="150"/>
      <c r="BW792" s="150"/>
      <c r="BX792" s="150"/>
      <c r="BY792" s="150"/>
      <c r="BZ792" s="150"/>
      <c r="CA792" s="150"/>
      <c r="CB792" s="150"/>
      <c r="CC792" s="150"/>
      <c r="CD792" s="150"/>
      <c r="CE792" s="150"/>
      <c r="CF792" s="150"/>
      <c r="CG792" s="150"/>
      <c r="CH792" s="150"/>
      <c r="CI792" s="150"/>
      <c r="CJ792" s="150"/>
      <c r="CK792" s="150"/>
      <c r="CL792" s="150"/>
      <c r="CM792" s="150"/>
      <c r="CN792" s="150"/>
      <c r="CO792" s="150"/>
      <c r="CP792" s="150"/>
      <c r="CQ792" s="150"/>
      <c r="CR792" s="150"/>
      <c r="CS792" s="150"/>
      <c r="CT792" s="150"/>
      <c r="CU792" s="150"/>
      <c r="CV792" s="150"/>
      <c r="CW792" s="150"/>
      <c r="CX792" s="150"/>
      <c r="CY792" s="150"/>
    </row>
    <row r="793" ht="12.75" customHeight="1">
      <c r="A793" s="151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  <c r="BL793" s="150"/>
      <c r="BM793" s="150"/>
      <c r="BN793" s="150"/>
      <c r="BO793" s="150"/>
      <c r="BP793" s="150"/>
      <c r="BQ793" s="150"/>
      <c r="BR793" s="150"/>
      <c r="BS793" s="150"/>
      <c r="BT793" s="150"/>
      <c r="BU793" s="150"/>
      <c r="BV793" s="150"/>
      <c r="BW793" s="150"/>
      <c r="BX793" s="150"/>
      <c r="BY793" s="150"/>
      <c r="BZ793" s="150"/>
      <c r="CA793" s="150"/>
      <c r="CB793" s="150"/>
      <c r="CC793" s="150"/>
      <c r="CD793" s="150"/>
      <c r="CE793" s="150"/>
      <c r="CF793" s="150"/>
      <c r="CG793" s="150"/>
      <c r="CH793" s="150"/>
      <c r="CI793" s="150"/>
      <c r="CJ793" s="150"/>
      <c r="CK793" s="150"/>
      <c r="CL793" s="150"/>
      <c r="CM793" s="150"/>
      <c r="CN793" s="150"/>
      <c r="CO793" s="150"/>
      <c r="CP793" s="150"/>
      <c r="CQ793" s="150"/>
      <c r="CR793" s="150"/>
      <c r="CS793" s="150"/>
      <c r="CT793" s="150"/>
      <c r="CU793" s="150"/>
      <c r="CV793" s="150"/>
      <c r="CW793" s="150"/>
      <c r="CX793" s="150"/>
      <c r="CY793" s="150"/>
    </row>
    <row r="794" ht="12.75" customHeight="1">
      <c r="A794" s="151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  <c r="BL794" s="150"/>
      <c r="BM794" s="150"/>
      <c r="BN794" s="150"/>
      <c r="BO794" s="150"/>
      <c r="BP794" s="150"/>
      <c r="BQ794" s="150"/>
      <c r="BR794" s="150"/>
      <c r="BS794" s="150"/>
      <c r="BT794" s="150"/>
      <c r="BU794" s="150"/>
      <c r="BV794" s="150"/>
      <c r="BW794" s="150"/>
      <c r="BX794" s="150"/>
      <c r="BY794" s="150"/>
      <c r="BZ794" s="150"/>
      <c r="CA794" s="150"/>
      <c r="CB794" s="150"/>
      <c r="CC794" s="150"/>
      <c r="CD794" s="150"/>
      <c r="CE794" s="150"/>
      <c r="CF794" s="150"/>
      <c r="CG794" s="150"/>
      <c r="CH794" s="150"/>
      <c r="CI794" s="150"/>
      <c r="CJ794" s="150"/>
      <c r="CK794" s="150"/>
      <c r="CL794" s="150"/>
      <c r="CM794" s="150"/>
      <c r="CN794" s="150"/>
      <c r="CO794" s="150"/>
      <c r="CP794" s="150"/>
      <c r="CQ794" s="150"/>
      <c r="CR794" s="150"/>
      <c r="CS794" s="150"/>
      <c r="CT794" s="150"/>
      <c r="CU794" s="150"/>
      <c r="CV794" s="150"/>
      <c r="CW794" s="150"/>
      <c r="CX794" s="150"/>
      <c r="CY794" s="150"/>
    </row>
    <row r="795" ht="12.75" customHeight="1">
      <c r="A795" s="151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  <c r="BL795" s="150"/>
      <c r="BM795" s="150"/>
      <c r="BN795" s="150"/>
      <c r="BO795" s="150"/>
      <c r="BP795" s="150"/>
      <c r="BQ795" s="150"/>
      <c r="BR795" s="150"/>
      <c r="BS795" s="150"/>
      <c r="BT795" s="150"/>
      <c r="BU795" s="150"/>
      <c r="BV795" s="150"/>
      <c r="BW795" s="150"/>
      <c r="BX795" s="150"/>
      <c r="BY795" s="150"/>
      <c r="BZ795" s="150"/>
      <c r="CA795" s="150"/>
      <c r="CB795" s="150"/>
      <c r="CC795" s="150"/>
      <c r="CD795" s="150"/>
      <c r="CE795" s="150"/>
      <c r="CF795" s="150"/>
      <c r="CG795" s="150"/>
      <c r="CH795" s="150"/>
      <c r="CI795" s="150"/>
      <c r="CJ795" s="150"/>
      <c r="CK795" s="150"/>
      <c r="CL795" s="150"/>
      <c r="CM795" s="150"/>
      <c r="CN795" s="150"/>
      <c r="CO795" s="150"/>
      <c r="CP795" s="150"/>
      <c r="CQ795" s="150"/>
      <c r="CR795" s="150"/>
      <c r="CS795" s="150"/>
      <c r="CT795" s="150"/>
      <c r="CU795" s="150"/>
      <c r="CV795" s="150"/>
      <c r="CW795" s="150"/>
      <c r="CX795" s="150"/>
      <c r="CY795" s="150"/>
    </row>
    <row r="796" ht="12.75" customHeight="1">
      <c r="A796" s="151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  <c r="BL796" s="150"/>
      <c r="BM796" s="150"/>
      <c r="BN796" s="150"/>
      <c r="BO796" s="150"/>
      <c r="BP796" s="150"/>
      <c r="BQ796" s="150"/>
      <c r="BR796" s="150"/>
      <c r="BS796" s="150"/>
      <c r="BT796" s="150"/>
      <c r="BU796" s="150"/>
      <c r="BV796" s="150"/>
      <c r="BW796" s="150"/>
      <c r="BX796" s="150"/>
      <c r="BY796" s="150"/>
      <c r="BZ796" s="150"/>
      <c r="CA796" s="150"/>
      <c r="CB796" s="150"/>
      <c r="CC796" s="150"/>
      <c r="CD796" s="150"/>
      <c r="CE796" s="150"/>
      <c r="CF796" s="150"/>
      <c r="CG796" s="150"/>
      <c r="CH796" s="150"/>
      <c r="CI796" s="150"/>
      <c r="CJ796" s="150"/>
      <c r="CK796" s="150"/>
      <c r="CL796" s="150"/>
      <c r="CM796" s="150"/>
      <c r="CN796" s="150"/>
      <c r="CO796" s="150"/>
      <c r="CP796" s="150"/>
      <c r="CQ796" s="150"/>
      <c r="CR796" s="150"/>
      <c r="CS796" s="150"/>
      <c r="CT796" s="150"/>
      <c r="CU796" s="150"/>
      <c r="CV796" s="150"/>
      <c r="CW796" s="150"/>
      <c r="CX796" s="150"/>
      <c r="CY796" s="150"/>
    </row>
    <row r="797" ht="12.75" customHeight="1">
      <c r="A797" s="151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  <c r="BL797" s="150"/>
      <c r="BM797" s="150"/>
      <c r="BN797" s="150"/>
      <c r="BO797" s="150"/>
      <c r="BP797" s="150"/>
      <c r="BQ797" s="150"/>
      <c r="BR797" s="150"/>
      <c r="BS797" s="150"/>
      <c r="BT797" s="150"/>
      <c r="BU797" s="150"/>
      <c r="BV797" s="150"/>
      <c r="BW797" s="150"/>
      <c r="BX797" s="150"/>
      <c r="BY797" s="150"/>
      <c r="BZ797" s="150"/>
      <c r="CA797" s="150"/>
      <c r="CB797" s="150"/>
      <c r="CC797" s="150"/>
      <c r="CD797" s="150"/>
      <c r="CE797" s="150"/>
      <c r="CF797" s="150"/>
      <c r="CG797" s="150"/>
      <c r="CH797" s="150"/>
      <c r="CI797" s="150"/>
      <c r="CJ797" s="150"/>
      <c r="CK797" s="150"/>
      <c r="CL797" s="150"/>
      <c r="CM797" s="150"/>
      <c r="CN797" s="150"/>
      <c r="CO797" s="150"/>
      <c r="CP797" s="150"/>
      <c r="CQ797" s="150"/>
      <c r="CR797" s="150"/>
      <c r="CS797" s="150"/>
      <c r="CT797" s="150"/>
      <c r="CU797" s="150"/>
      <c r="CV797" s="150"/>
      <c r="CW797" s="150"/>
      <c r="CX797" s="150"/>
      <c r="CY797" s="150"/>
    </row>
    <row r="798" ht="12.75" customHeight="1">
      <c r="A798" s="151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  <c r="BL798" s="150"/>
      <c r="BM798" s="150"/>
      <c r="BN798" s="150"/>
      <c r="BO798" s="150"/>
      <c r="BP798" s="150"/>
      <c r="BQ798" s="150"/>
      <c r="BR798" s="150"/>
      <c r="BS798" s="150"/>
      <c r="BT798" s="150"/>
      <c r="BU798" s="150"/>
      <c r="BV798" s="150"/>
      <c r="BW798" s="150"/>
      <c r="BX798" s="150"/>
      <c r="BY798" s="150"/>
      <c r="BZ798" s="150"/>
      <c r="CA798" s="150"/>
      <c r="CB798" s="150"/>
      <c r="CC798" s="150"/>
      <c r="CD798" s="150"/>
      <c r="CE798" s="150"/>
      <c r="CF798" s="150"/>
      <c r="CG798" s="150"/>
      <c r="CH798" s="150"/>
      <c r="CI798" s="150"/>
      <c r="CJ798" s="150"/>
      <c r="CK798" s="150"/>
      <c r="CL798" s="150"/>
      <c r="CM798" s="150"/>
      <c r="CN798" s="150"/>
      <c r="CO798" s="150"/>
      <c r="CP798" s="150"/>
      <c r="CQ798" s="150"/>
      <c r="CR798" s="150"/>
      <c r="CS798" s="150"/>
      <c r="CT798" s="150"/>
      <c r="CU798" s="150"/>
      <c r="CV798" s="150"/>
      <c r="CW798" s="150"/>
      <c r="CX798" s="150"/>
      <c r="CY798" s="150"/>
    </row>
    <row r="799" ht="12.75" customHeight="1">
      <c r="A799" s="151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  <c r="BL799" s="150"/>
      <c r="BM799" s="150"/>
      <c r="BN799" s="150"/>
      <c r="BO799" s="150"/>
      <c r="BP799" s="150"/>
      <c r="BQ799" s="150"/>
      <c r="BR799" s="150"/>
      <c r="BS799" s="150"/>
      <c r="BT799" s="150"/>
      <c r="BU799" s="150"/>
      <c r="BV799" s="150"/>
      <c r="BW799" s="150"/>
      <c r="BX799" s="150"/>
      <c r="BY799" s="150"/>
      <c r="BZ799" s="150"/>
      <c r="CA799" s="150"/>
      <c r="CB799" s="150"/>
      <c r="CC799" s="150"/>
      <c r="CD799" s="150"/>
      <c r="CE799" s="150"/>
      <c r="CF799" s="150"/>
      <c r="CG799" s="150"/>
      <c r="CH799" s="150"/>
      <c r="CI799" s="150"/>
      <c r="CJ799" s="150"/>
      <c r="CK799" s="150"/>
      <c r="CL799" s="150"/>
      <c r="CM799" s="150"/>
      <c r="CN799" s="150"/>
      <c r="CO799" s="150"/>
      <c r="CP799" s="150"/>
      <c r="CQ799" s="150"/>
      <c r="CR799" s="150"/>
      <c r="CS799" s="150"/>
      <c r="CT799" s="150"/>
      <c r="CU799" s="150"/>
      <c r="CV799" s="150"/>
      <c r="CW799" s="150"/>
      <c r="CX799" s="150"/>
      <c r="CY799" s="150"/>
    </row>
    <row r="800" ht="12.75" customHeight="1">
      <c r="A800" s="151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  <c r="BL800" s="150"/>
      <c r="BM800" s="150"/>
      <c r="BN800" s="150"/>
      <c r="BO800" s="150"/>
      <c r="BP800" s="150"/>
      <c r="BQ800" s="150"/>
      <c r="BR800" s="150"/>
      <c r="BS800" s="150"/>
      <c r="BT800" s="150"/>
      <c r="BU800" s="150"/>
      <c r="BV800" s="150"/>
      <c r="BW800" s="150"/>
      <c r="BX800" s="150"/>
      <c r="BY800" s="150"/>
      <c r="BZ800" s="150"/>
      <c r="CA800" s="150"/>
      <c r="CB800" s="150"/>
      <c r="CC800" s="150"/>
      <c r="CD800" s="150"/>
      <c r="CE800" s="150"/>
      <c r="CF800" s="150"/>
      <c r="CG800" s="150"/>
      <c r="CH800" s="150"/>
      <c r="CI800" s="150"/>
      <c r="CJ800" s="150"/>
      <c r="CK800" s="150"/>
      <c r="CL800" s="150"/>
      <c r="CM800" s="150"/>
      <c r="CN800" s="150"/>
      <c r="CO800" s="150"/>
      <c r="CP800" s="150"/>
      <c r="CQ800" s="150"/>
      <c r="CR800" s="150"/>
      <c r="CS800" s="150"/>
      <c r="CT800" s="150"/>
      <c r="CU800" s="150"/>
      <c r="CV800" s="150"/>
      <c r="CW800" s="150"/>
      <c r="CX800" s="150"/>
      <c r="CY800" s="150"/>
    </row>
    <row r="801" ht="12.75" customHeight="1">
      <c r="A801" s="151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  <c r="BL801" s="150"/>
      <c r="BM801" s="150"/>
      <c r="BN801" s="150"/>
      <c r="BO801" s="150"/>
      <c r="BP801" s="150"/>
      <c r="BQ801" s="150"/>
      <c r="BR801" s="150"/>
      <c r="BS801" s="150"/>
      <c r="BT801" s="150"/>
      <c r="BU801" s="150"/>
      <c r="BV801" s="150"/>
      <c r="BW801" s="150"/>
      <c r="BX801" s="150"/>
      <c r="BY801" s="150"/>
      <c r="BZ801" s="150"/>
      <c r="CA801" s="150"/>
      <c r="CB801" s="150"/>
      <c r="CC801" s="150"/>
      <c r="CD801" s="150"/>
      <c r="CE801" s="150"/>
      <c r="CF801" s="150"/>
      <c r="CG801" s="150"/>
      <c r="CH801" s="150"/>
      <c r="CI801" s="150"/>
      <c r="CJ801" s="150"/>
      <c r="CK801" s="150"/>
      <c r="CL801" s="150"/>
      <c r="CM801" s="150"/>
      <c r="CN801" s="150"/>
      <c r="CO801" s="150"/>
      <c r="CP801" s="150"/>
      <c r="CQ801" s="150"/>
      <c r="CR801" s="150"/>
      <c r="CS801" s="150"/>
      <c r="CT801" s="150"/>
      <c r="CU801" s="150"/>
      <c r="CV801" s="150"/>
      <c r="CW801" s="150"/>
      <c r="CX801" s="150"/>
      <c r="CY801" s="150"/>
    </row>
    <row r="802" ht="12.75" customHeight="1">
      <c r="A802" s="151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  <c r="BL802" s="150"/>
      <c r="BM802" s="150"/>
      <c r="BN802" s="150"/>
      <c r="BO802" s="150"/>
      <c r="BP802" s="150"/>
      <c r="BQ802" s="150"/>
      <c r="BR802" s="150"/>
      <c r="BS802" s="150"/>
      <c r="BT802" s="150"/>
      <c r="BU802" s="150"/>
      <c r="BV802" s="150"/>
      <c r="BW802" s="150"/>
      <c r="BX802" s="150"/>
      <c r="BY802" s="150"/>
      <c r="BZ802" s="150"/>
      <c r="CA802" s="150"/>
      <c r="CB802" s="150"/>
      <c r="CC802" s="150"/>
      <c r="CD802" s="150"/>
      <c r="CE802" s="150"/>
      <c r="CF802" s="150"/>
      <c r="CG802" s="150"/>
      <c r="CH802" s="150"/>
      <c r="CI802" s="150"/>
      <c r="CJ802" s="150"/>
      <c r="CK802" s="150"/>
      <c r="CL802" s="150"/>
      <c r="CM802" s="150"/>
      <c r="CN802" s="150"/>
      <c r="CO802" s="150"/>
      <c r="CP802" s="150"/>
      <c r="CQ802" s="150"/>
      <c r="CR802" s="150"/>
      <c r="CS802" s="150"/>
      <c r="CT802" s="150"/>
      <c r="CU802" s="150"/>
      <c r="CV802" s="150"/>
      <c r="CW802" s="150"/>
      <c r="CX802" s="150"/>
      <c r="CY802" s="150"/>
    </row>
    <row r="803" ht="12.75" customHeight="1">
      <c r="A803" s="151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  <c r="BL803" s="150"/>
      <c r="BM803" s="150"/>
      <c r="BN803" s="150"/>
      <c r="BO803" s="150"/>
      <c r="BP803" s="150"/>
      <c r="BQ803" s="150"/>
      <c r="BR803" s="150"/>
      <c r="BS803" s="150"/>
      <c r="BT803" s="150"/>
      <c r="BU803" s="150"/>
      <c r="BV803" s="150"/>
      <c r="BW803" s="150"/>
      <c r="BX803" s="150"/>
      <c r="BY803" s="150"/>
      <c r="BZ803" s="150"/>
      <c r="CA803" s="150"/>
      <c r="CB803" s="150"/>
      <c r="CC803" s="150"/>
      <c r="CD803" s="150"/>
      <c r="CE803" s="150"/>
      <c r="CF803" s="150"/>
      <c r="CG803" s="150"/>
      <c r="CH803" s="150"/>
      <c r="CI803" s="150"/>
      <c r="CJ803" s="150"/>
      <c r="CK803" s="150"/>
      <c r="CL803" s="150"/>
      <c r="CM803" s="150"/>
      <c r="CN803" s="150"/>
      <c r="CO803" s="150"/>
      <c r="CP803" s="150"/>
      <c r="CQ803" s="150"/>
      <c r="CR803" s="150"/>
      <c r="CS803" s="150"/>
      <c r="CT803" s="150"/>
      <c r="CU803" s="150"/>
      <c r="CV803" s="150"/>
      <c r="CW803" s="150"/>
      <c r="CX803" s="150"/>
      <c r="CY803" s="150"/>
    </row>
    <row r="804" ht="12.75" customHeight="1">
      <c r="A804" s="151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  <c r="BL804" s="150"/>
      <c r="BM804" s="150"/>
      <c r="BN804" s="150"/>
      <c r="BO804" s="150"/>
      <c r="BP804" s="150"/>
      <c r="BQ804" s="150"/>
      <c r="BR804" s="150"/>
      <c r="BS804" s="150"/>
      <c r="BT804" s="150"/>
      <c r="BU804" s="150"/>
      <c r="BV804" s="150"/>
      <c r="BW804" s="150"/>
      <c r="BX804" s="150"/>
      <c r="BY804" s="150"/>
      <c r="BZ804" s="150"/>
      <c r="CA804" s="150"/>
      <c r="CB804" s="150"/>
      <c r="CC804" s="150"/>
      <c r="CD804" s="150"/>
      <c r="CE804" s="150"/>
      <c r="CF804" s="150"/>
      <c r="CG804" s="150"/>
      <c r="CH804" s="150"/>
      <c r="CI804" s="150"/>
      <c r="CJ804" s="150"/>
      <c r="CK804" s="150"/>
      <c r="CL804" s="150"/>
      <c r="CM804" s="150"/>
      <c r="CN804" s="150"/>
      <c r="CO804" s="150"/>
      <c r="CP804" s="150"/>
      <c r="CQ804" s="150"/>
      <c r="CR804" s="150"/>
      <c r="CS804" s="150"/>
      <c r="CT804" s="150"/>
      <c r="CU804" s="150"/>
      <c r="CV804" s="150"/>
      <c r="CW804" s="150"/>
      <c r="CX804" s="150"/>
      <c r="CY804" s="150"/>
    </row>
    <row r="805" ht="12.75" customHeight="1">
      <c r="A805" s="151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  <c r="BL805" s="150"/>
      <c r="BM805" s="150"/>
      <c r="BN805" s="150"/>
      <c r="BO805" s="150"/>
      <c r="BP805" s="150"/>
      <c r="BQ805" s="150"/>
      <c r="BR805" s="150"/>
      <c r="BS805" s="150"/>
      <c r="BT805" s="150"/>
      <c r="BU805" s="150"/>
      <c r="BV805" s="150"/>
      <c r="BW805" s="150"/>
      <c r="BX805" s="150"/>
      <c r="BY805" s="150"/>
      <c r="BZ805" s="150"/>
      <c r="CA805" s="150"/>
      <c r="CB805" s="150"/>
      <c r="CC805" s="150"/>
      <c r="CD805" s="150"/>
      <c r="CE805" s="150"/>
      <c r="CF805" s="150"/>
      <c r="CG805" s="150"/>
      <c r="CH805" s="150"/>
      <c r="CI805" s="150"/>
      <c r="CJ805" s="150"/>
      <c r="CK805" s="150"/>
      <c r="CL805" s="150"/>
      <c r="CM805" s="150"/>
      <c r="CN805" s="150"/>
      <c r="CO805" s="150"/>
      <c r="CP805" s="150"/>
      <c r="CQ805" s="150"/>
      <c r="CR805" s="150"/>
      <c r="CS805" s="150"/>
      <c r="CT805" s="150"/>
      <c r="CU805" s="150"/>
      <c r="CV805" s="150"/>
      <c r="CW805" s="150"/>
      <c r="CX805" s="150"/>
      <c r="CY805" s="150"/>
    </row>
    <row r="806" ht="12.75" customHeight="1">
      <c r="A806" s="151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  <c r="BL806" s="150"/>
      <c r="BM806" s="150"/>
      <c r="BN806" s="150"/>
      <c r="BO806" s="150"/>
      <c r="BP806" s="150"/>
      <c r="BQ806" s="150"/>
      <c r="BR806" s="150"/>
      <c r="BS806" s="150"/>
      <c r="BT806" s="150"/>
      <c r="BU806" s="150"/>
      <c r="BV806" s="150"/>
      <c r="BW806" s="150"/>
      <c r="BX806" s="150"/>
      <c r="BY806" s="150"/>
      <c r="BZ806" s="150"/>
      <c r="CA806" s="150"/>
      <c r="CB806" s="150"/>
      <c r="CC806" s="150"/>
      <c r="CD806" s="150"/>
      <c r="CE806" s="150"/>
      <c r="CF806" s="150"/>
      <c r="CG806" s="150"/>
      <c r="CH806" s="150"/>
      <c r="CI806" s="150"/>
      <c r="CJ806" s="150"/>
      <c r="CK806" s="150"/>
      <c r="CL806" s="150"/>
      <c r="CM806" s="150"/>
      <c r="CN806" s="150"/>
      <c r="CO806" s="150"/>
      <c r="CP806" s="150"/>
      <c r="CQ806" s="150"/>
      <c r="CR806" s="150"/>
      <c r="CS806" s="150"/>
      <c r="CT806" s="150"/>
      <c r="CU806" s="150"/>
      <c r="CV806" s="150"/>
      <c r="CW806" s="150"/>
      <c r="CX806" s="150"/>
      <c r="CY806" s="150"/>
    </row>
    <row r="807" ht="12.75" customHeight="1">
      <c r="A807" s="151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  <c r="BL807" s="150"/>
      <c r="BM807" s="150"/>
      <c r="BN807" s="150"/>
      <c r="BO807" s="150"/>
      <c r="BP807" s="150"/>
      <c r="BQ807" s="150"/>
      <c r="BR807" s="150"/>
      <c r="BS807" s="150"/>
      <c r="BT807" s="150"/>
      <c r="BU807" s="150"/>
      <c r="BV807" s="150"/>
      <c r="BW807" s="150"/>
      <c r="BX807" s="150"/>
      <c r="BY807" s="150"/>
      <c r="BZ807" s="150"/>
      <c r="CA807" s="150"/>
      <c r="CB807" s="150"/>
      <c r="CC807" s="150"/>
      <c r="CD807" s="150"/>
      <c r="CE807" s="150"/>
      <c r="CF807" s="150"/>
      <c r="CG807" s="150"/>
      <c r="CH807" s="150"/>
      <c r="CI807" s="150"/>
      <c r="CJ807" s="150"/>
      <c r="CK807" s="150"/>
      <c r="CL807" s="150"/>
      <c r="CM807" s="150"/>
      <c r="CN807" s="150"/>
      <c r="CO807" s="150"/>
      <c r="CP807" s="150"/>
      <c r="CQ807" s="150"/>
      <c r="CR807" s="150"/>
      <c r="CS807" s="150"/>
      <c r="CT807" s="150"/>
      <c r="CU807" s="150"/>
      <c r="CV807" s="150"/>
      <c r="CW807" s="150"/>
      <c r="CX807" s="150"/>
      <c r="CY807" s="150"/>
    </row>
    <row r="808" ht="12.75" customHeight="1">
      <c r="A808" s="151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  <c r="BL808" s="150"/>
      <c r="BM808" s="150"/>
      <c r="BN808" s="150"/>
      <c r="BO808" s="150"/>
      <c r="BP808" s="150"/>
      <c r="BQ808" s="150"/>
      <c r="BR808" s="150"/>
      <c r="BS808" s="150"/>
      <c r="BT808" s="150"/>
      <c r="BU808" s="150"/>
      <c r="BV808" s="150"/>
      <c r="BW808" s="150"/>
      <c r="BX808" s="150"/>
      <c r="BY808" s="150"/>
      <c r="BZ808" s="150"/>
      <c r="CA808" s="150"/>
      <c r="CB808" s="150"/>
      <c r="CC808" s="150"/>
      <c r="CD808" s="150"/>
      <c r="CE808" s="150"/>
      <c r="CF808" s="150"/>
      <c r="CG808" s="150"/>
      <c r="CH808" s="150"/>
      <c r="CI808" s="150"/>
      <c r="CJ808" s="150"/>
      <c r="CK808" s="150"/>
      <c r="CL808" s="150"/>
      <c r="CM808" s="150"/>
      <c r="CN808" s="150"/>
      <c r="CO808" s="150"/>
      <c r="CP808" s="150"/>
      <c r="CQ808" s="150"/>
      <c r="CR808" s="150"/>
      <c r="CS808" s="150"/>
      <c r="CT808" s="150"/>
      <c r="CU808" s="150"/>
      <c r="CV808" s="150"/>
      <c r="CW808" s="150"/>
      <c r="CX808" s="150"/>
      <c r="CY808" s="150"/>
    </row>
    <row r="809" ht="12.75" customHeight="1">
      <c r="A809" s="151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  <c r="BL809" s="150"/>
      <c r="BM809" s="150"/>
      <c r="BN809" s="150"/>
      <c r="BO809" s="150"/>
      <c r="BP809" s="150"/>
      <c r="BQ809" s="150"/>
      <c r="BR809" s="150"/>
      <c r="BS809" s="150"/>
      <c r="BT809" s="150"/>
      <c r="BU809" s="150"/>
      <c r="BV809" s="150"/>
      <c r="BW809" s="150"/>
      <c r="BX809" s="150"/>
      <c r="BY809" s="150"/>
      <c r="BZ809" s="150"/>
      <c r="CA809" s="150"/>
      <c r="CB809" s="150"/>
      <c r="CC809" s="150"/>
      <c r="CD809" s="150"/>
      <c r="CE809" s="150"/>
      <c r="CF809" s="150"/>
      <c r="CG809" s="150"/>
      <c r="CH809" s="150"/>
      <c r="CI809" s="150"/>
      <c r="CJ809" s="150"/>
      <c r="CK809" s="150"/>
      <c r="CL809" s="150"/>
      <c r="CM809" s="150"/>
      <c r="CN809" s="150"/>
      <c r="CO809" s="150"/>
      <c r="CP809" s="150"/>
      <c r="CQ809" s="150"/>
      <c r="CR809" s="150"/>
      <c r="CS809" s="150"/>
      <c r="CT809" s="150"/>
      <c r="CU809" s="150"/>
      <c r="CV809" s="150"/>
      <c r="CW809" s="150"/>
      <c r="CX809" s="150"/>
      <c r="CY809" s="150"/>
    </row>
    <row r="810" ht="12.75" customHeight="1">
      <c r="A810" s="151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  <c r="BL810" s="150"/>
      <c r="BM810" s="150"/>
      <c r="BN810" s="150"/>
      <c r="BO810" s="150"/>
      <c r="BP810" s="150"/>
      <c r="BQ810" s="150"/>
      <c r="BR810" s="150"/>
      <c r="BS810" s="150"/>
      <c r="BT810" s="150"/>
      <c r="BU810" s="150"/>
      <c r="BV810" s="150"/>
      <c r="BW810" s="150"/>
      <c r="BX810" s="150"/>
      <c r="BY810" s="150"/>
      <c r="BZ810" s="150"/>
      <c r="CA810" s="150"/>
      <c r="CB810" s="150"/>
      <c r="CC810" s="150"/>
      <c r="CD810" s="150"/>
      <c r="CE810" s="150"/>
      <c r="CF810" s="150"/>
      <c r="CG810" s="150"/>
      <c r="CH810" s="150"/>
      <c r="CI810" s="150"/>
      <c r="CJ810" s="150"/>
      <c r="CK810" s="150"/>
      <c r="CL810" s="150"/>
      <c r="CM810" s="150"/>
      <c r="CN810" s="150"/>
      <c r="CO810" s="150"/>
      <c r="CP810" s="150"/>
      <c r="CQ810" s="150"/>
      <c r="CR810" s="150"/>
      <c r="CS810" s="150"/>
      <c r="CT810" s="150"/>
      <c r="CU810" s="150"/>
      <c r="CV810" s="150"/>
      <c r="CW810" s="150"/>
      <c r="CX810" s="150"/>
      <c r="CY810" s="150"/>
    </row>
    <row r="811" ht="12.75" customHeight="1">
      <c r="A811" s="151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  <c r="BL811" s="150"/>
      <c r="BM811" s="150"/>
      <c r="BN811" s="150"/>
      <c r="BO811" s="150"/>
      <c r="BP811" s="150"/>
      <c r="BQ811" s="150"/>
      <c r="BR811" s="150"/>
      <c r="BS811" s="150"/>
      <c r="BT811" s="150"/>
      <c r="BU811" s="150"/>
      <c r="BV811" s="150"/>
      <c r="BW811" s="150"/>
      <c r="BX811" s="150"/>
      <c r="BY811" s="150"/>
      <c r="BZ811" s="150"/>
      <c r="CA811" s="150"/>
      <c r="CB811" s="150"/>
      <c r="CC811" s="150"/>
      <c r="CD811" s="150"/>
      <c r="CE811" s="150"/>
      <c r="CF811" s="150"/>
      <c r="CG811" s="150"/>
      <c r="CH811" s="150"/>
      <c r="CI811" s="150"/>
      <c r="CJ811" s="150"/>
      <c r="CK811" s="150"/>
      <c r="CL811" s="150"/>
      <c r="CM811" s="150"/>
      <c r="CN811" s="150"/>
      <c r="CO811" s="150"/>
      <c r="CP811" s="150"/>
      <c r="CQ811" s="150"/>
      <c r="CR811" s="150"/>
      <c r="CS811" s="150"/>
      <c r="CT811" s="150"/>
      <c r="CU811" s="150"/>
      <c r="CV811" s="150"/>
      <c r="CW811" s="150"/>
      <c r="CX811" s="150"/>
      <c r="CY811" s="150"/>
    </row>
    <row r="812" ht="12.75" customHeight="1">
      <c r="A812" s="151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  <c r="BL812" s="150"/>
      <c r="BM812" s="150"/>
      <c r="BN812" s="150"/>
      <c r="BO812" s="150"/>
      <c r="BP812" s="150"/>
      <c r="BQ812" s="150"/>
      <c r="BR812" s="150"/>
      <c r="BS812" s="150"/>
      <c r="BT812" s="150"/>
      <c r="BU812" s="150"/>
      <c r="BV812" s="150"/>
      <c r="BW812" s="150"/>
      <c r="BX812" s="150"/>
      <c r="BY812" s="150"/>
      <c r="BZ812" s="150"/>
      <c r="CA812" s="150"/>
      <c r="CB812" s="150"/>
      <c r="CC812" s="150"/>
      <c r="CD812" s="150"/>
      <c r="CE812" s="150"/>
      <c r="CF812" s="150"/>
      <c r="CG812" s="150"/>
      <c r="CH812" s="150"/>
      <c r="CI812" s="150"/>
      <c r="CJ812" s="150"/>
      <c r="CK812" s="150"/>
      <c r="CL812" s="150"/>
      <c r="CM812" s="150"/>
      <c r="CN812" s="150"/>
      <c r="CO812" s="150"/>
      <c r="CP812" s="150"/>
      <c r="CQ812" s="150"/>
      <c r="CR812" s="150"/>
      <c r="CS812" s="150"/>
      <c r="CT812" s="150"/>
      <c r="CU812" s="150"/>
      <c r="CV812" s="150"/>
      <c r="CW812" s="150"/>
      <c r="CX812" s="150"/>
      <c r="CY812" s="150"/>
    </row>
    <row r="813" ht="12.75" customHeight="1">
      <c r="A813" s="151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  <c r="BL813" s="150"/>
      <c r="BM813" s="150"/>
      <c r="BN813" s="150"/>
      <c r="BO813" s="150"/>
      <c r="BP813" s="150"/>
      <c r="BQ813" s="150"/>
      <c r="BR813" s="150"/>
      <c r="BS813" s="150"/>
      <c r="BT813" s="150"/>
      <c r="BU813" s="150"/>
      <c r="BV813" s="150"/>
      <c r="BW813" s="150"/>
      <c r="BX813" s="150"/>
      <c r="BY813" s="150"/>
      <c r="BZ813" s="150"/>
      <c r="CA813" s="150"/>
      <c r="CB813" s="150"/>
      <c r="CC813" s="150"/>
      <c r="CD813" s="150"/>
      <c r="CE813" s="150"/>
      <c r="CF813" s="150"/>
      <c r="CG813" s="150"/>
      <c r="CH813" s="150"/>
      <c r="CI813" s="150"/>
      <c r="CJ813" s="150"/>
      <c r="CK813" s="150"/>
      <c r="CL813" s="150"/>
      <c r="CM813" s="150"/>
      <c r="CN813" s="150"/>
      <c r="CO813" s="150"/>
      <c r="CP813" s="150"/>
      <c r="CQ813" s="150"/>
      <c r="CR813" s="150"/>
      <c r="CS813" s="150"/>
      <c r="CT813" s="150"/>
      <c r="CU813" s="150"/>
      <c r="CV813" s="150"/>
      <c r="CW813" s="150"/>
      <c r="CX813" s="150"/>
      <c r="CY813" s="150"/>
    </row>
    <row r="814" ht="12.75" customHeight="1">
      <c r="A814" s="151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  <c r="BL814" s="150"/>
      <c r="BM814" s="150"/>
      <c r="BN814" s="150"/>
      <c r="BO814" s="150"/>
      <c r="BP814" s="150"/>
      <c r="BQ814" s="150"/>
      <c r="BR814" s="150"/>
      <c r="BS814" s="150"/>
      <c r="BT814" s="150"/>
      <c r="BU814" s="150"/>
      <c r="BV814" s="150"/>
      <c r="BW814" s="150"/>
      <c r="BX814" s="150"/>
      <c r="BY814" s="150"/>
      <c r="BZ814" s="150"/>
      <c r="CA814" s="150"/>
      <c r="CB814" s="150"/>
      <c r="CC814" s="150"/>
      <c r="CD814" s="150"/>
      <c r="CE814" s="150"/>
      <c r="CF814" s="150"/>
      <c r="CG814" s="150"/>
      <c r="CH814" s="150"/>
      <c r="CI814" s="150"/>
      <c r="CJ814" s="150"/>
      <c r="CK814" s="150"/>
      <c r="CL814" s="150"/>
      <c r="CM814" s="150"/>
      <c r="CN814" s="150"/>
      <c r="CO814" s="150"/>
      <c r="CP814" s="150"/>
      <c r="CQ814" s="150"/>
      <c r="CR814" s="150"/>
      <c r="CS814" s="150"/>
      <c r="CT814" s="150"/>
      <c r="CU814" s="150"/>
      <c r="CV814" s="150"/>
      <c r="CW814" s="150"/>
      <c r="CX814" s="150"/>
      <c r="CY814" s="150"/>
    </row>
    <row r="815" ht="12.75" customHeight="1">
      <c r="A815" s="151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  <c r="BL815" s="150"/>
      <c r="BM815" s="150"/>
      <c r="BN815" s="150"/>
      <c r="BO815" s="150"/>
      <c r="BP815" s="150"/>
      <c r="BQ815" s="150"/>
      <c r="BR815" s="150"/>
      <c r="BS815" s="150"/>
      <c r="BT815" s="150"/>
      <c r="BU815" s="150"/>
      <c r="BV815" s="150"/>
      <c r="BW815" s="150"/>
      <c r="BX815" s="150"/>
      <c r="BY815" s="150"/>
      <c r="BZ815" s="150"/>
      <c r="CA815" s="150"/>
      <c r="CB815" s="150"/>
      <c r="CC815" s="150"/>
      <c r="CD815" s="150"/>
      <c r="CE815" s="150"/>
      <c r="CF815" s="150"/>
      <c r="CG815" s="150"/>
      <c r="CH815" s="150"/>
      <c r="CI815" s="150"/>
      <c r="CJ815" s="150"/>
      <c r="CK815" s="150"/>
      <c r="CL815" s="150"/>
      <c r="CM815" s="150"/>
      <c r="CN815" s="150"/>
      <c r="CO815" s="150"/>
      <c r="CP815" s="150"/>
      <c r="CQ815" s="150"/>
      <c r="CR815" s="150"/>
      <c r="CS815" s="150"/>
      <c r="CT815" s="150"/>
      <c r="CU815" s="150"/>
      <c r="CV815" s="150"/>
      <c r="CW815" s="150"/>
      <c r="CX815" s="150"/>
      <c r="CY815" s="150"/>
    </row>
    <row r="816" ht="12.75" customHeight="1">
      <c r="A816" s="151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  <c r="BL816" s="150"/>
      <c r="BM816" s="150"/>
      <c r="BN816" s="150"/>
      <c r="BO816" s="150"/>
      <c r="BP816" s="150"/>
      <c r="BQ816" s="150"/>
      <c r="BR816" s="150"/>
      <c r="BS816" s="150"/>
      <c r="BT816" s="150"/>
      <c r="BU816" s="150"/>
      <c r="BV816" s="150"/>
      <c r="BW816" s="150"/>
      <c r="BX816" s="150"/>
      <c r="BY816" s="150"/>
      <c r="BZ816" s="150"/>
      <c r="CA816" s="150"/>
      <c r="CB816" s="150"/>
      <c r="CC816" s="150"/>
      <c r="CD816" s="150"/>
      <c r="CE816" s="150"/>
      <c r="CF816" s="150"/>
      <c r="CG816" s="150"/>
      <c r="CH816" s="150"/>
      <c r="CI816" s="150"/>
      <c r="CJ816" s="150"/>
      <c r="CK816" s="150"/>
      <c r="CL816" s="150"/>
      <c r="CM816" s="150"/>
      <c r="CN816" s="150"/>
      <c r="CO816" s="150"/>
      <c r="CP816" s="150"/>
      <c r="CQ816" s="150"/>
      <c r="CR816" s="150"/>
      <c r="CS816" s="150"/>
      <c r="CT816" s="150"/>
      <c r="CU816" s="150"/>
      <c r="CV816" s="150"/>
      <c r="CW816" s="150"/>
      <c r="CX816" s="150"/>
      <c r="CY816" s="150"/>
    </row>
    <row r="817" ht="12.75" customHeight="1">
      <c r="A817" s="151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  <c r="BL817" s="150"/>
      <c r="BM817" s="150"/>
      <c r="BN817" s="150"/>
      <c r="BO817" s="150"/>
      <c r="BP817" s="150"/>
      <c r="BQ817" s="150"/>
      <c r="BR817" s="150"/>
      <c r="BS817" s="150"/>
      <c r="BT817" s="150"/>
      <c r="BU817" s="150"/>
      <c r="BV817" s="150"/>
      <c r="BW817" s="150"/>
      <c r="BX817" s="150"/>
      <c r="BY817" s="150"/>
      <c r="BZ817" s="150"/>
      <c r="CA817" s="150"/>
      <c r="CB817" s="150"/>
      <c r="CC817" s="150"/>
      <c r="CD817" s="150"/>
      <c r="CE817" s="150"/>
      <c r="CF817" s="150"/>
      <c r="CG817" s="150"/>
      <c r="CH817" s="150"/>
      <c r="CI817" s="150"/>
      <c r="CJ817" s="150"/>
      <c r="CK817" s="150"/>
      <c r="CL817" s="150"/>
      <c r="CM817" s="150"/>
      <c r="CN817" s="150"/>
      <c r="CO817" s="150"/>
      <c r="CP817" s="150"/>
      <c r="CQ817" s="150"/>
      <c r="CR817" s="150"/>
      <c r="CS817" s="150"/>
      <c r="CT817" s="150"/>
      <c r="CU817" s="150"/>
      <c r="CV817" s="150"/>
      <c r="CW817" s="150"/>
      <c r="CX817" s="150"/>
      <c r="CY817" s="150"/>
    </row>
    <row r="818" ht="12.75" customHeight="1">
      <c r="A818" s="151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  <c r="BL818" s="150"/>
      <c r="BM818" s="150"/>
      <c r="BN818" s="150"/>
      <c r="BO818" s="150"/>
      <c r="BP818" s="150"/>
      <c r="BQ818" s="150"/>
      <c r="BR818" s="150"/>
      <c r="BS818" s="150"/>
      <c r="BT818" s="150"/>
      <c r="BU818" s="150"/>
      <c r="BV818" s="150"/>
      <c r="BW818" s="150"/>
      <c r="BX818" s="150"/>
      <c r="BY818" s="150"/>
      <c r="BZ818" s="150"/>
      <c r="CA818" s="150"/>
      <c r="CB818" s="150"/>
      <c r="CC818" s="150"/>
      <c r="CD818" s="150"/>
      <c r="CE818" s="150"/>
      <c r="CF818" s="150"/>
      <c r="CG818" s="150"/>
      <c r="CH818" s="150"/>
      <c r="CI818" s="150"/>
      <c r="CJ818" s="150"/>
      <c r="CK818" s="150"/>
      <c r="CL818" s="150"/>
      <c r="CM818" s="150"/>
      <c r="CN818" s="150"/>
      <c r="CO818" s="150"/>
      <c r="CP818" s="150"/>
      <c r="CQ818" s="150"/>
      <c r="CR818" s="150"/>
      <c r="CS818" s="150"/>
      <c r="CT818" s="150"/>
      <c r="CU818" s="150"/>
      <c r="CV818" s="150"/>
      <c r="CW818" s="150"/>
      <c r="CX818" s="150"/>
      <c r="CY818" s="150"/>
    </row>
    <row r="819" ht="12.75" customHeight="1">
      <c r="A819" s="151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  <c r="BL819" s="150"/>
      <c r="BM819" s="150"/>
      <c r="BN819" s="150"/>
      <c r="BO819" s="150"/>
      <c r="BP819" s="150"/>
      <c r="BQ819" s="150"/>
      <c r="BR819" s="150"/>
      <c r="BS819" s="150"/>
      <c r="BT819" s="150"/>
      <c r="BU819" s="150"/>
      <c r="BV819" s="150"/>
      <c r="BW819" s="150"/>
      <c r="BX819" s="150"/>
      <c r="BY819" s="150"/>
      <c r="BZ819" s="150"/>
      <c r="CA819" s="150"/>
      <c r="CB819" s="150"/>
      <c r="CC819" s="150"/>
      <c r="CD819" s="150"/>
      <c r="CE819" s="150"/>
      <c r="CF819" s="150"/>
      <c r="CG819" s="150"/>
      <c r="CH819" s="150"/>
      <c r="CI819" s="150"/>
      <c r="CJ819" s="150"/>
      <c r="CK819" s="150"/>
      <c r="CL819" s="150"/>
      <c r="CM819" s="150"/>
      <c r="CN819" s="150"/>
      <c r="CO819" s="150"/>
      <c r="CP819" s="150"/>
      <c r="CQ819" s="150"/>
      <c r="CR819" s="150"/>
      <c r="CS819" s="150"/>
      <c r="CT819" s="150"/>
      <c r="CU819" s="150"/>
      <c r="CV819" s="150"/>
      <c r="CW819" s="150"/>
      <c r="CX819" s="150"/>
      <c r="CY819" s="150"/>
    </row>
    <row r="820" ht="12.75" customHeight="1">
      <c r="A820" s="151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  <c r="BL820" s="150"/>
      <c r="BM820" s="150"/>
      <c r="BN820" s="150"/>
      <c r="BO820" s="150"/>
      <c r="BP820" s="150"/>
      <c r="BQ820" s="150"/>
      <c r="BR820" s="150"/>
      <c r="BS820" s="150"/>
      <c r="BT820" s="150"/>
      <c r="BU820" s="150"/>
      <c r="BV820" s="150"/>
      <c r="BW820" s="150"/>
      <c r="BX820" s="150"/>
      <c r="BY820" s="150"/>
      <c r="BZ820" s="150"/>
      <c r="CA820" s="150"/>
      <c r="CB820" s="150"/>
      <c r="CC820" s="150"/>
      <c r="CD820" s="150"/>
      <c r="CE820" s="150"/>
      <c r="CF820" s="150"/>
      <c r="CG820" s="150"/>
      <c r="CH820" s="150"/>
      <c r="CI820" s="150"/>
      <c r="CJ820" s="150"/>
      <c r="CK820" s="150"/>
      <c r="CL820" s="150"/>
      <c r="CM820" s="150"/>
      <c r="CN820" s="150"/>
      <c r="CO820" s="150"/>
      <c r="CP820" s="150"/>
      <c r="CQ820" s="150"/>
      <c r="CR820" s="150"/>
      <c r="CS820" s="150"/>
      <c r="CT820" s="150"/>
      <c r="CU820" s="150"/>
      <c r="CV820" s="150"/>
      <c r="CW820" s="150"/>
      <c r="CX820" s="150"/>
      <c r="CY820" s="150"/>
    </row>
    <row r="821" ht="12.75" customHeight="1">
      <c r="A821" s="151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  <c r="BL821" s="150"/>
      <c r="BM821" s="150"/>
      <c r="BN821" s="150"/>
      <c r="BO821" s="150"/>
      <c r="BP821" s="150"/>
      <c r="BQ821" s="150"/>
      <c r="BR821" s="150"/>
      <c r="BS821" s="150"/>
      <c r="BT821" s="150"/>
      <c r="BU821" s="150"/>
      <c r="BV821" s="150"/>
      <c r="BW821" s="150"/>
      <c r="BX821" s="150"/>
      <c r="BY821" s="150"/>
      <c r="BZ821" s="150"/>
      <c r="CA821" s="150"/>
      <c r="CB821" s="150"/>
      <c r="CC821" s="150"/>
      <c r="CD821" s="150"/>
      <c r="CE821" s="150"/>
      <c r="CF821" s="150"/>
      <c r="CG821" s="150"/>
      <c r="CH821" s="150"/>
      <c r="CI821" s="150"/>
      <c r="CJ821" s="150"/>
      <c r="CK821" s="150"/>
      <c r="CL821" s="150"/>
      <c r="CM821" s="150"/>
      <c r="CN821" s="150"/>
      <c r="CO821" s="150"/>
      <c r="CP821" s="150"/>
      <c r="CQ821" s="150"/>
      <c r="CR821" s="150"/>
      <c r="CS821" s="150"/>
      <c r="CT821" s="150"/>
      <c r="CU821" s="150"/>
      <c r="CV821" s="150"/>
      <c r="CW821" s="150"/>
      <c r="CX821" s="150"/>
      <c r="CY821" s="150"/>
    </row>
    <row r="822" ht="12.75" customHeight="1">
      <c r="A822" s="151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  <c r="BL822" s="150"/>
      <c r="BM822" s="150"/>
      <c r="BN822" s="150"/>
      <c r="BO822" s="150"/>
      <c r="BP822" s="150"/>
      <c r="BQ822" s="150"/>
      <c r="BR822" s="150"/>
      <c r="BS822" s="150"/>
      <c r="BT822" s="150"/>
      <c r="BU822" s="150"/>
      <c r="BV822" s="150"/>
      <c r="BW822" s="150"/>
      <c r="BX822" s="150"/>
      <c r="BY822" s="150"/>
      <c r="BZ822" s="150"/>
      <c r="CA822" s="150"/>
      <c r="CB822" s="150"/>
      <c r="CC822" s="150"/>
      <c r="CD822" s="150"/>
      <c r="CE822" s="150"/>
      <c r="CF822" s="150"/>
      <c r="CG822" s="150"/>
      <c r="CH822" s="150"/>
      <c r="CI822" s="150"/>
      <c r="CJ822" s="150"/>
      <c r="CK822" s="150"/>
      <c r="CL822" s="150"/>
      <c r="CM822" s="150"/>
      <c r="CN822" s="150"/>
      <c r="CO822" s="150"/>
      <c r="CP822" s="150"/>
      <c r="CQ822" s="150"/>
      <c r="CR822" s="150"/>
      <c r="CS822" s="150"/>
      <c r="CT822" s="150"/>
      <c r="CU822" s="150"/>
      <c r="CV822" s="150"/>
      <c r="CW822" s="150"/>
      <c r="CX822" s="150"/>
      <c r="CY822" s="150"/>
    </row>
    <row r="823" ht="12.75" customHeight="1">
      <c r="A823" s="151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  <c r="BL823" s="150"/>
      <c r="BM823" s="150"/>
      <c r="BN823" s="150"/>
      <c r="BO823" s="150"/>
      <c r="BP823" s="150"/>
      <c r="BQ823" s="150"/>
      <c r="BR823" s="150"/>
      <c r="BS823" s="150"/>
      <c r="BT823" s="150"/>
      <c r="BU823" s="150"/>
      <c r="BV823" s="150"/>
      <c r="BW823" s="150"/>
      <c r="BX823" s="150"/>
      <c r="BY823" s="150"/>
      <c r="BZ823" s="150"/>
      <c r="CA823" s="150"/>
      <c r="CB823" s="150"/>
      <c r="CC823" s="150"/>
      <c r="CD823" s="150"/>
      <c r="CE823" s="150"/>
      <c r="CF823" s="150"/>
      <c r="CG823" s="150"/>
      <c r="CH823" s="150"/>
      <c r="CI823" s="150"/>
      <c r="CJ823" s="150"/>
      <c r="CK823" s="150"/>
      <c r="CL823" s="150"/>
      <c r="CM823" s="150"/>
      <c r="CN823" s="150"/>
      <c r="CO823" s="150"/>
      <c r="CP823" s="150"/>
      <c r="CQ823" s="150"/>
      <c r="CR823" s="150"/>
      <c r="CS823" s="150"/>
      <c r="CT823" s="150"/>
      <c r="CU823" s="150"/>
      <c r="CV823" s="150"/>
      <c r="CW823" s="150"/>
      <c r="CX823" s="150"/>
      <c r="CY823" s="150"/>
    </row>
    <row r="824" ht="12.75" customHeight="1">
      <c r="A824" s="151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  <c r="BL824" s="150"/>
      <c r="BM824" s="150"/>
      <c r="BN824" s="150"/>
      <c r="BO824" s="150"/>
      <c r="BP824" s="150"/>
      <c r="BQ824" s="150"/>
      <c r="BR824" s="150"/>
      <c r="BS824" s="150"/>
      <c r="BT824" s="150"/>
      <c r="BU824" s="150"/>
      <c r="BV824" s="150"/>
      <c r="BW824" s="150"/>
      <c r="BX824" s="150"/>
      <c r="BY824" s="150"/>
      <c r="BZ824" s="150"/>
      <c r="CA824" s="150"/>
      <c r="CB824" s="150"/>
      <c r="CC824" s="150"/>
      <c r="CD824" s="150"/>
      <c r="CE824" s="150"/>
      <c r="CF824" s="150"/>
      <c r="CG824" s="150"/>
      <c r="CH824" s="150"/>
      <c r="CI824" s="150"/>
      <c r="CJ824" s="150"/>
      <c r="CK824" s="150"/>
      <c r="CL824" s="150"/>
      <c r="CM824" s="150"/>
      <c r="CN824" s="150"/>
      <c r="CO824" s="150"/>
      <c r="CP824" s="150"/>
      <c r="CQ824" s="150"/>
      <c r="CR824" s="150"/>
      <c r="CS824" s="150"/>
      <c r="CT824" s="150"/>
      <c r="CU824" s="150"/>
      <c r="CV824" s="150"/>
      <c r="CW824" s="150"/>
      <c r="CX824" s="150"/>
      <c r="CY824" s="150"/>
    </row>
    <row r="825" ht="12.75" customHeight="1">
      <c r="A825" s="151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  <c r="BL825" s="150"/>
      <c r="BM825" s="150"/>
      <c r="BN825" s="150"/>
      <c r="BO825" s="150"/>
      <c r="BP825" s="150"/>
      <c r="BQ825" s="150"/>
      <c r="BR825" s="150"/>
      <c r="BS825" s="150"/>
      <c r="BT825" s="150"/>
      <c r="BU825" s="150"/>
      <c r="BV825" s="150"/>
      <c r="BW825" s="150"/>
      <c r="BX825" s="150"/>
      <c r="BY825" s="150"/>
      <c r="BZ825" s="150"/>
      <c r="CA825" s="150"/>
      <c r="CB825" s="150"/>
      <c r="CC825" s="150"/>
      <c r="CD825" s="150"/>
      <c r="CE825" s="150"/>
      <c r="CF825" s="150"/>
      <c r="CG825" s="150"/>
      <c r="CH825" s="150"/>
      <c r="CI825" s="150"/>
      <c r="CJ825" s="150"/>
      <c r="CK825" s="150"/>
      <c r="CL825" s="150"/>
      <c r="CM825" s="150"/>
      <c r="CN825" s="150"/>
      <c r="CO825" s="150"/>
      <c r="CP825" s="150"/>
      <c r="CQ825" s="150"/>
      <c r="CR825" s="150"/>
      <c r="CS825" s="150"/>
      <c r="CT825" s="150"/>
      <c r="CU825" s="150"/>
      <c r="CV825" s="150"/>
      <c r="CW825" s="150"/>
      <c r="CX825" s="150"/>
      <c r="CY825" s="150"/>
    </row>
    <row r="826" ht="12.75" customHeight="1">
      <c r="A826" s="151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  <c r="BL826" s="150"/>
      <c r="BM826" s="150"/>
      <c r="BN826" s="150"/>
      <c r="BO826" s="150"/>
      <c r="BP826" s="150"/>
      <c r="BQ826" s="150"/>
      <c r="BR826" s="150"/>
      <c r="BS826" s="150"/>
      <c r="BT826" s="150"/>
      <c r="BU826" s="150"/>
      <c r="BV826" s="150"/>
      <c r="BW826" s="150"/>
      <c r="BX826" s="150"/>
      <c r="BY826" s="150"/>
      <c r="BZ826" s="150"/>
      <c r="CA826" s="150"/>
      <c r="CB826" s="150"/>
      <c r="CC826" s="150"/>
      <c r="CD826" s="150"/>
      <c r="CE826" s="150"/>
      <c r="CF826" s="150"/>
      <c r="CG826" s="150"/>
      <c r="CH826" s="150"/>
      <c r="CI826" s="150"/>
      <c r="CJ826" s="150"/>
      <c r="CK826" s="150"/>
      <c r="CL826" s="150"/>
      <c r="CM826" s="150"/>
      <c r="CN826" s="150"/>
      <c r="CO826" s="150"/>
      <c r="CP826" s="150"/>
      <c r="CQ826" s="150"/>
      <c r="CR826" s="150"/>
      <c r="CS826" s="150"/>
      <c r="CT826" s="150"/>
      <c r="CU826" s="150"/>
      <c r="CV826" s="150"/>
      <c r="CW826" s="150"/>
      <c r="CX826" s="150"/>
      <c r="CY826" s="150"/>
    </row>
    <row r="827" ht="12.75" customHeight="1">
      <c r="A827" s="151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  <c r="BL827" s="150"/>
      <c r="BM827" s="150"/>
      <c r="BN827" s="150"/>
      <c r="BO827" s="150"/>
      <c r="BP827" s="150"/>
      <c r="BQ827" s="150"/>
      <c r="BR827" s="150"/>
      <c r="BS827" s="150"/>
      <c r="BT827" s="150"/>
      <c r="BU827" s="150"/>
      <c r="BV827" s="150"/>
      <c r="BW827" s="150"/>
      <c r="BX827" s="150"/>
      <c r="BY827" s="150"/>
      <c r="BZ827" s="150"/>
      <c r="CA827" s="150"/>
      <c r="CB827" s="150"/>
      <c r="CC827" s="150"/>
      <c r="CD827" s="150"/>
      <c r="CE827" s="150"/>
      <c r="CF827" s="150"/>
      <c r="CG827" s="150"/>
      <c r="CH827" s="150"/>
      <c r="CI827" s="150"/>
      <c r="CJ827" s="150"/>
      <c r="CK827" s="150"/>
      <c r="CL827" s="150"/>
      <c r="CM827" s="150"/>
      <c r="CN827" s="150"/>
      <c r="CO827" s="150"/>
      <c r="CP827" s="150"/>
      <c r="CQ827" s="150"/>
      <c r="CR827" s="150"/>
      <c r="CS827" s="150"/>
      <c r="CT827" s="150"/>
      <c r="CU827" s="150"/>
      <c r="CV827" s="150"/>
      <c r="CW827" s="150"/>
      <c r="CX827" s="150"/>
      <c r="CY827" s="150"/>
    </row>
    <row r="828" ht="12.75" customHeight="1">
      <c r="A828" s="151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  <c r="BL828" s="150"/>
      <c r="BM828" s="150"/>
      <c r="BN828" s="150"/>
      <c r="BO828" s="150"/>
      <c r="BP828" s="150"/>
      <c r="BQ828" s="150"/>
      <c r="BR828" s="150"/>
      <c r="BS828" s="150"/>
      <c r="BT828" s="150"/>
      <c r="BU828" s="150"/>
      <c r="BV828" s="150"/>
      <c r="BW828" s="150"/>
      <c r="BX828" s="150"/>
      <c r="BY828" s="150"/>
      <c r="BZ828" s="150"/>
      <c r="CA828" s="150"/>
      <c r="CB828" s="150"/>
      <c r="CC828" s="150"/>
      <c r="CD828" s="150"/>
      <c r="CE828" s="150"/>
      <c r="CF828" s="150"/>
      <c r="CG828" s="150"/>
      <c r="CH828" s="150"/>
      <c r="CI828" s="150"/>
      <c r="CJ828" s="150"/>
      <c r="CK828" s="150"/>
      <c r="CL828" s="150"/>
      <c r="CM828" s="150"/>
      <c r="CN828" s="150"/>
      <c r="CO828" s="150"/>
      <c r="CP828" s="150"/>
      <c r="CQ828" s="150"/>
      <c r="CR828" s="150"/>
      <c r="CS828" s="150"/>
      <c r="CT828" s="150"/>
      <c r="CU828" s="150"/>
      <c r="CV828" s="150"/>
      <c r="CW828" s="150"/>
      <c r="CX828" s="150"/>
      <c r="CY828" s="150"/>
    </row>
    <row r="829" ht="12.75" customHeight="1">
      <c r="A829" s="151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  <c r="BL829" s="150"/>
      <c r="BM829" s="150"/>
      <c r="BN829" s="150"/>
      <c r="BO829" s="150"/>
      <c r="BP829" s="150"/>
      <c r="BQ829" s="150"/>
      <c r="BR829" s="150"/>
      <c r="BS829" s="150"/>
      <c r="BT829" s="150"/>
      <c r="BU829" s="150"/>
      <c r="BV829" s="150"/>
      <c r="BW829" s="150"/>
      <c r="BX829" s="150"/>
      <c r="BY829" s="150"/>
      <c r="BZ829" s="150"/>
      <c r="CA829" s="150"/>
      <c r="CB829" s="150"/>
      <c r="CC829" s="150"/>
      <c r="CD829" s="150"/>
      <c r="CE829" s="150"/>
      <c r="CF829" s="150"/>
      <c r="CG829" s="150"/>
      <c r="CH829" s="150"/>
      <c r="CI829" s="150"/>
      <c r="CJ829" s="150"/>
      <c r="CK829" s="150"/>
      <c r="CL829" s="150"/>
      <c r="CM829" s="150"/>
      <c r="CN829" s="150"/>
      <c r="CO829" s="150"/>
      <c r="CP829" s="150"/>
      <c r="CQ829" s="150"/>
      <c r="CR829" s="150"/>
      <c r="CS829" s="150"/>
      <c r="CT829" s="150"/>
      <c r="CU829" s="150"/>
      <c r="CV829" s="150"/>
      <c r="CW829" s="150"/>
      <c r="CX829" s="150"/>
      <c r="CY829" s="150"/>
    </row>
    <row r="830" ht="12.75" customHeight="1">
      <c r="A830" s="151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  <c r="BL830" s="150"/>
      <c r="BM830" s="150"/>
      <c r="BN830" s="150"/>
      <c r="BO830" s="150"/>
      <c r="BP830" s="150"/>
      <c r="BQ830" s="150"/>
      <c r="BR830" s="150"/>
      <c r="BS830" s="150"/>
      <c r="BT830" s="150"/>
      <c r="BU830" s="150"/>
      <c r="BV830" s="150"/>
      <c r="BW830" s="150"/>
      <c r="BX830" s="150"/>
      <c r="BY830" s="150"/>
      <c r="BZ830" s="150"/>
      <c r="CA830" s="150"/>
      <c r="CB830" s="150"/>
      <c r="CC830" s="150"/>
      <c r="CD830" s="150"/>
      <c r="CE830" s="150"/>
      <c r="CF830" s="150"/>
      <c r="CG830" s="150"/>
      <c r="CH830" s="150"/>
      <c r="CI830" s="150"/>
      <c r="CJ830" s="150"/>
      <c r="CK830" s="150"/>
      <c r="CL830" s="150"/>
      <c r="CM830" s="150"/>
      <c r="CN830" s="150"/>
      <c r="CO830" s="150"/>
      <c r="CP830" s="150"/>
      <c r="CQ830" s="150"/>
      <c r="CR830" s="150"/>
      <c r="CS830" s="150"/>
      <c r="CT830" s="150"/>
      <c r="CU830" s="150"/>
      <c r="CV830" s="150"/>
      <c r="CW830" s="150"/>
      <c r="CX830" s="150"/>
      <c r="CY830" s="150"/>
    </row>
    <row r="831" ht="12.75" customHeight="1">
      <c r="A831" s="151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  <c r="BL831" s="150"/>
      <c r="BM831" s="150"/>
      <c r="BN831" s="150"/>
      <c r="BO831" s="150"/>
      <c r="BP831" s="150"/>
      <c r="BQ831" s="150"/>
      <c r="BR831" s="150"/>
      <c r="BS831" s="150"/>
      <c r="BT831" s="150"/>
      <c r="BU831" s="150"/>
      <c r="BV831" s="150"/>
      <c r="BW831" s="150"/>
      <c r="BX831" s="150"/>
      <c r="BY831" s="150"/>
      <c r="BZ831" s="150"/>
      <c r="CA831" s="150"/>
      <c r="CB831" s="150"/>
      <c r="CC831" s="150"/>
      <c r="CD831" s="150"/>
      <c r="CE831" s="150"/>
      <c r="CF831" s="150"/>
      <c r="CG831" s="150"/>
      <c r="CH831" s="150"/>
      <c r="CI831" s="150"/>
      <c r="CJ831" s="150"/>
      <c r="CK831" s="150"/>
      <c r="CL831" s="150"/>
      <c r="CM831" s="150"/>
      <c r="CN831" s="150"/>
      <c r="CO831" s="150"/>
      <c r="CP831" s="150"/>
      <c r="CQ831" s="150"/>
      <c r="CR831" s="150"/>
      <c r="CS831" s="150"/>
      <c r="CT831" s="150"/>
      <c r="CU831" s="150"/>
      <c r="CV831" s="150"/>
      <c r="CW831" s="150"/>
      <c r="CX831" s="150"/>
      <c r="CY831" s="150"/>
    </row>
    <row r="832" ht="12.75" customHeight="1">
      <c r="A832" s="151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  <c r="BL832" s="150"/>
      <c r="BM832" s="150"/>
      <c r="BN832" s="150"/>
      <c r="BO832" s="150"/>
      <c r="BP832" s="150"/>
      <c r="BQ832" s="150"/>
      <c r="BR832" s="150"/>
      <c r="BS832" s="150"/>
      <c r="BT832" s="150"/>
      <c r="BU832" s="150"/>
      <c r="BV832" s="150"/>
      <c r="BW832" s="150"/>
      <c r="BX832" s="150"/>
      <c r="BY832" s="150"/>
      <c r="BZ832" s="150"/>
      <c r="CA832" s="150"/>
      <c r="CB832" s="150"/>
      <c r="CC832" s="150"/>
      <c r="CD832" s="150"/>
      <c r="CE832" s="150"/>
      <c r="CF832" s="150"/>
      <c r="CG832" s="150"/>
      <c r="CH832" s="150"/>
      <c r="CI832" s="150"/>
      <c r="CJ832" s="150"/>
      <c r="CK832" s="150"/>
      <c r="CL832" s="150"/>
      <c r="CM832" s="150"/>
      <c r="CN832" s="150"/>
      <c r="CO832" s="150"/>
      <c r="CP832" s="150"/>
      <c r="CQ832" s="150"/>
      <c r="CR832" s="150"/>
      <c r="CS832" s="150"/>
      <c r="CT832" s="150"/>
      <c r="CU832" s="150"/>
      <c r="CV832" s="150"/>
      <c r="CW832" s="150"/>
      <c r="CX832" s="150"/>
      <c r="CY832" s="150"/>
    </row>
    <row r="833" ht="12.75" customHeight="1">
      <c r="A833" s="151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  <c r="BL833" s="150"/>
      <c r="BM833" s="150"/>
      <c r="BN833" s="150"/>
      <c r="BO833" s="150"/>
      <c r="BP833" s="150"/>
      <c r="BQ833" s="150"/>
      <c r="BR833" s="150"/>
      <c r="BS833" s="150"/>
      <c r="BT833" s="150"/>
      <c r="BU833" s="150"/>
      <c r="BV833" s="150"/>
      <c r="BW833" s="150"/>
      <c r="BX833" s="150"/>
      <c r="BY833" s="150"/>
      <c r="BZ833" s="150"/>
      <c r="CA833" s="150"/>
      <c r="CB833" s="150"/>
      <c r="CC833" s="150"/>
      <c r="CD833" s="150"/>
      <c r="CE833" s="150"/>
      <c r="CF833" s="150"/>
      <c r="CG833" s="150"/>
      <c r="CH833" s="150"/>
      <c r="CI833" s="150"/>
      <c r="CJ833" s="150"/>
      <c r="CK833" s="150"/>
      <c r="CL833" s="150"/>
      <c r="CM833" s="150"/>
      <c r="CN833" s="150"/>
      <c r="CO833" s="150"/>
      <c r="CP833" s="150"/>
      <c r="CQ833" s="150"/>
      <c r="CR833" s="150"/>
      <c r="CS833" s="150"/>
      <c r="CT833" s="150"/>
      <c r="CU833" s="150"/>
      <c r="CV833" s="150"/>
      <c r="CW833" s="150"/>
      <c r="CX833" s="150"/>
      <c r="CY833" s="150"/>
    </row>
    <row r="834" ht="12.75" customHeight="1">
      <c r="A834" s="151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  <c r="BL834" s="150"/>
      <c r="BM834" s="150"/>
      <c r="BN834" s="150"/>
      <c r="BO834" s="150"/>
      <c r="BP834" s="150"/>
      <c r="BQ834" s="150"/>
      <c r="BR834" s="150"/>
      <c r="BS834" s="150"/>
      <c r="BT834" s="150"/>
      <c r="BU834" s="150"/>
      <c r="BV834" s="150"/>
      <c r="BW834" s="150"/>
      <c r="BX834" s="150"/>
      <c r="BY834" s="150"/>
      <c r="BZ834" s="150"/>
      <c r="CA834" s="150"/>
      <c r="CB834" s="150"/>
      <c r="CC834" s="150"/>
      <c r="CD834" s="150"/>
      <c r="CE834" s="150"/>
      <c r="CF834" s="150"/>
      <c r="CG834" s="150"/>
      <c r="CH834" s="150"/>
      <c r="CI834" s="150"/>
      <c r="CJ834" s="150"/>
      <c r="CK834" s="150"/>
      <c r="CL834" s="150"/>
      <c r="CM834" s="150"/>
      <c r="CN834" s="150"/>
      <c r="CO834" s="150"/>
      <c r="CP834" s="150"/>
      <c r="CQ834" s="150"/>
      <c r="CR834" s="150"/>
      <c r="CS834" s="150"/>
      <c r="CT834" s="150"/>
      <c r="CU834" s="150"/>
      <c r="CV834" s="150"/>
      <c r="CW834" s="150"/>
      <c r="CX834" s="150"/>
      <c r="CY834" s="150"/>
    </row>
    <row r="835" ht="12.75" customHeight="1">
      <c r="A835" s="151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  <c r="BL835" s="150"/>
      <c r="BM835" s="150"/>
      <c r="BN835" s="150"/>
      <c r="BO835" s="150"/>
      <c r="BP835" s="150"/>
      <c r="BQ835" s="150"/>
      <c r="BR835" s="150"/>
      <c r="BS835" s="150"/>
      <c r="BT835" s="150"/>
      <c r="BU835" s="150"/>
      <c r="BV835" s="150"/>
      <c r="BW835" s="150"/>
      <c r="BX835" s="150"/>
      <c r="BY835" s="150"/>
      <c r="BZ835" s="150"/>
      <c r="CA835" s="150"/>
      <c r="CB835" s="150"/>
      <c r="CC835" s="150"/>
      <c r="CD835" s="150"/>
      <c r="CE835" s="150"/>
      <c r="CF835" s="150"/>
      <c r="CG835" s="150"/>
      <c r="CH835" s="150"/>
      <c r="CI835" s="150"/>
      <c r="CJ835" s="150"/>
      <c r="CK835" s="150"/>
      <c r="CL835" s="150"/>
      <c r="CM835" s="150"/>
      <c r="CN835" s="150"/>
      <c r="CO835" s="150"/>
      <c r="CP835" s="150"/>
      <c r="CQ835" s="150"/>
      <c r="CR835" s="150"/>
      <c r="CS835" s="150"/>
      <c r="CT835" s="150"/>
      <c r="CU835" s="150"/>
      <c r="CV835" s="150"/>
      <c r="CW835" s="150"/>
      <c r="CX835" s="150"/>
      <c r="CY835" s="150"/>
    </row>
    <row r="836" ht="12.75" customHeight="1">
      <c r="A836" s="151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  <c r="BL836" s="150"/>
      <c r="BM836" s="150"/>
      <c r="BN836" s="150"/>
      <c r="BO836" s="150"/>
      <c r="BP836" s="150"/>
      <c r="BQ836" s="150"/>
      <c r="BR836" s="150"/>
      <c r="BS836" s="150"/>
      <c r="BT836" s="150"/>
      <c r="BU836" s="150"/>
      <c r="BV836" s="150"/>
      <c r="BW836" s="150"/>
      <c r="BX836" s="150"/>
      <c r="BY836" s="150"/>
      <c r="BZ836" s="150"/>
      <c r="CA836" s="150"/>
      <c r="CB836" s="150"/>
      <c r="CC836" s="150"/>
      <c r="CD836" s="150"/>
      <c r="CE836" s="150"/>
      <c r="CF836" s="150"/>
      <c r="CG836" s="150"/>
      <c r="CH836" s="150"/>
      <c r="CI836" s="150"/>
      <c r="CJ836" s="150"/>
      <c r="CK836" s="150"/>
      <c r="CL836" s="150"/>
      <c r="CM836" s="150"/>
      <c r="CN836" s="150"/>
      <c r="CO836" s="150"/>
      <c r="CP836" s="150"/>
      <c r="CQ836" s="150"/>
      <c r="CR836" s="150"/>
      <c r="CS836" s="150"/>
      <c r="CT836" s="150"/>
      <c r="CU836" s="150"/>
      <c r="CV836" s="150"/>
      <c r="CW836" s="150"/>
      <c r="CX836" s="150"/>
      <c r="CY836" s="150"/>
    </row>
    <row r="837" ht="12.75" customHeight="1">
      <c r="A837" s="151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  <c r="BL837" s="150"/>
      <c r="BM837" s="150"/>
      <c r="BN837" s="150"/>
      <c r="BO837" s="150"/>
      <c r="BP837" s="150"/>
      <c r="BQ837" s="150"/>
      <c r="BR837" s="150"/>
      <c r="BS837" s="150"/>
      <c r="BT837" s="150"/>
      <c r="BU837" s="150"/>
      <c r="BV837" s="150"/>
      <c r="BW837" s="150"/>
      <c r="BX837" s="150"/>
      <c r="BY837" s="150"/>
      <c r="BZ837" s="150"/>
      <c r="CA837" s="150"/>
      <c r="CB837" s="150"/>
      <c r="CC837" s="150"/>
      <c r="CD837" s="150"/>
      <c r="CE837" s="150"/>
      <c r="CF837" s="150"/>
      <c r="CG837" s="150"/>
      <c r="CH837" s="150"/>
      <c r="CI837" s="150"/>
      <c r="CJ837" s="150"/>
      <c r="CK837" s="150"/>
      <c r="CL837" s="150"/>
      <c r="CM837" s="150"/>
      <c r="CN837" s="150"/>
      <c r="CO837" s="150"/>
      <c r="CP837" s="150"/>
      <c r="CQ837" s="150"/>
      <c r="CR837" s="150"/>
      <c r="CS837" s="150"/>
      <c r="CT837" s="150"/>
      <c r="CU837" s="150"/>
      <c r="CV837" s="150"/>
      <c r="CW837" s="150"/>
      <c r="CX837" s="150"/>
      <c r="CY837" s="150"/>
    </row>
    <row r="838" ht="12.75" customHeight="1">
      <c r="A838" s="151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  <c r="BL838" s="150"/>
      <c r="BM838" s="150"/>
      <c r="BN838" s="150"/>
      <c r="BO838" s="150"/>
      <c r="BP838" s="150"/>
      <c r="BQ838" s="150"/>
      <c r="BR838" s="150"/>
      <c r="BS838" s="150"/>
      <c r="BT838" s="150"/>
      <c r="BU838" s="150"/>
      <c r="BV838" s="150"/>
      <c r="BW838" s="150"/>
      <c r="BX838" s="150"/>
      <c r="BY838" s="150"/>
      <c r="BZ838" s="150"/>
      <c r="CA838" s="150"/>
      <c r="CB838" s="150"/>
      <c r="CC838" s="150"/>
      <c r="CD838" s="150"/>
      <c r="CE838" s="150"/>
      <c r="CF838" s="150"/>
      <c r="CG838" s="150"/>
      <c r="CH838" s="150"/>
      <c r="CI838" s="150"/>
      <c r="CJ838" s="150"/>
      <c r="CK838" s="150"/>
      <c r="CL838" s="150"/>
      <c r="CM838" s="150"/>
      <c r="CN838" s="150"/>
      <c r="CO838" s="150"/>
      <c r="CP838" s="150"/>
      <c r="CQ838" s="150"/>
      <c r="CR838" s="150"/>
      <c r="CS838" s="150"/>
      <c r="CT838" s="150"/>
      <c r="CU838" s="150"/>
      <c r="CV838" s="150"/>
      <c r="CW838" s="150"/>
      <c r="CX838" s="150"/>
      <c r="CY838" s="150"/>
    </row>
    <row r="839" ht="12.75" customHeight="1">
      <c r="A839" s="151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  <c r="BL839" s="150"/>
      <c r="BM839" s="150"/>
      <c r="BN839" s="150"/>
      <c r="BO839" s="150"/>
      <c r="BP839" s="150"/>
      <c r="BQ839" s="150"/>
      <c r="BR839" s="150"/>
      <c r="BS839" s="150"/>
      <c r="BT839" s="150"/>
      <c r="BU839" s="150"/>
      <c r="BV839" s="150"/>
      <c r="BW839" s="150"/>
      <c r="BX839" s="150"/>
      <c r="BY839" s="150"/>
      <c r="BZ839" s="150"/>
      <c r="CA839" s="150"/>
      <c r="CB839" s="150"/>
      <c r="CC839" s="150"/>
      <c r="CD839" s="150"/>
      <c r="CE839" s="150"/>
      <c r="CF839" s="150"/>
      <c r="CG839" s="150"/>
      <c r="CH839" s="150"/>
      <c r="CI839" s="150"/>
      <c r="CJ839" s="150"/>
      <c r="CK839" s="150"/>
      <c r="CL839" s="150"/>
      <c r="CM839" s="150"/>
      <c r="CN839" s="150"/>
      <c r="CO839" s="150"/>
      <c r="CP839" s="150"/>
      <c r="CQ839" s="150"/>
      <c r="CR839" s="150"/>
      <c r="CS839" s="150"/>
      <c r="CT839" s="150"/>
      <c r="CU839" s="150"/>
      <c r="CV839" s="150"/>
      <c r="CW839" s="150"/>
      <c r="CX839" s="150"/>
      <c r="CY839" s="150"/>
    </row>
    <row r="840" ht="12.75" customHeight="1">
      <c r="A840" s="151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  <c r="BL840" s="150"/>
      <c r="BM840" s="150"/>
      <c r="BN840" s="150"/>
      <c r="BO840" s="150"/>
      <c r="BP840" s="150"/>
      <c r="BQ840" s="150"/>
      <c r="BR840" s="150"/>
      <c r="BS840" s="150"/>
      <c r="BT840" s="150"/>
      <c r="BU840" s="150"/>
      <c r="BV840" s="150"/>
      <c r="BW840" s="150"/>
      <c r="BX840" s="150"/>
      <c r="BY840" s="150"/>
      <c r="BZ840" s="150"/>
      <c r="CA840" s="150"/>
      <c r="CB840" s="150"/>
      <c r="CC840" s="150"/>
      <c r="CD840" s="150"/>
      <c r="CE840" s="150"/>
      <c r="CF840" s="150"/>
      <c r="CG840" s="150"/>
      <c r="CH840" s="150"/>
      <c r="CI840" s="150"/>
      <c r="CJ840" s="150"/>
      <c r="CK840" s="150"/>
      <c r="CL840" s="150"/>
      <c r="CM840" s="150"/>
      <c r="CN840" s="150"/>
      <c r="CO840" s="150"/>
      <c r="CP840" s="150"/>
      <c r="CQ840" s="150"/>
      <c r="CR840" s="150"/>
      <c r="CS840" s="150"/>
      <c r="CT840" s="150"/>
      <c r="CU840" s="150"/>
      <c r="CV840" s="150"/>
      <c r="CW840" s="150"/>
      <c r="CX840" s="150"/>
      <c r="CY840" s="150"/>
    </row>
    <row r="841" ht="12.75" customHeight="1">
      <c r="A841" s="151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  <c r="BL841" s="150"/>
      <c r="BM841" s="150"/>
      <c r="BN841" s="150"/>
      <c r="BO841" s="150"/>
      <c r="BP841" s="150"/>
      <c r="BQ841" s="150"/>
      <c r="BR841" s="150"/>
      <c r="BS841" s="150"/>
      <c r="BT841" s="150"/>
      <c r="BU841" s="150"/>
      <c r="BV841" s="150"/>
      <c r="BW841" s="150"/>
      <c r="BX841" s="150"/>
      <c r="BY841" s="150"/>
      <c r="BZ841" s="150"/>
      <c r="CA841" s="150"/>
      <c r="CB841" s="150"/>
      <c r="CC841" s="150"/>
      <c r="CD841" s="150"/>
      <c r="CE841" s="150"/>
      <c r="CF841" s="150"/>
      <c r="CG841" s="150"/>
      <c r="CH841" s="150"/>
      <c r="CI841" s="150"/>
      <c r="CJ841" s="150"/>
      <c r="CK841" s="150"/>
      <c r="CL841" s="150"/>
      <c r="CM841" s="150"/>
      <c r="CN841" s="150"/>
      <c r="CO841" s="150"/>
      <c r="CP841" s="150"/>
      <c r="CQ841" s="150"/>
      <c r="CR841" s="150"/>
      <c r="CS841" s="150"/>
      <c r="CT841" s="150"/>
      <c r="CU841" s="150"/>
      <c r="CV841" s="150"/>
      <c r="CW841" s="150"/>
      <c r="CX841" s="150"/>
      <c r="CY841" s="150"/>
    </row>
    <row r="842" ht="12.75" customHeight="1">
      <c r="A842" s="151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  <c r="BL842" s="150"/>
      <c r="BM842" s="150"/>
      <c r="BN842" s="150"/>
      <c r="BO842" s="150"/>
      <c r="BP842" s="150"/>
      <c r="BQ842" s="150"/>
      <c r="BR842" s="150"/>
      <c r="BS842" s="150"/>
      <c r="BT842" s="150"/>
      <c r="BU842" s="150"/>
      <c r="BV842" s="150"/>
      <c r="BW842" s="150"/>
      <c r="BX842" s="150"/>
      <c r="BY842" s="150"/>
      <c r="BZ842" s="150"/>
      <c r="CA842" s="150"/>
      <c r="CB842" s="150"/>
      <c r="CC842" s="150"/>
      <c r="CD842" s="150"/>
      <c r="CE842" s="150"/>
      <c r="CF842" s="150"/>
      <c r="CG842" s="150"/>
      <c r="CH842" s="150"/>
      <c r="CI842" s="150"/>
      <c r="CJ842" s="150"/>
      <c r="CK842" s="150"/>
      <c r="CL842" s="150"/>
      <c r="CM842" s="150"/>
      <c r="CN842" s="150"/>
      <c r="CO842" s="150"/>
      <c r="CP842" s="150"/>
      <c r="CQ842" s="150"/>
      <c r="CR842" s="150"/>
      <c r="CS842" s="150"/>
      <c r="CT842" s="150"/>
      <c r="CU842" s="150"/>
      <c r="CV842" s="150"/>
      <c r="CW842" s="150"/>
      <c r="CX842" s="150"/>
      <c r="CY842" s="150"/>
    </row>
    <row r="843" ht="12.75" customHeight="1">
      <c r="A843" s="151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  <c r="BL843" s="150"/>
      <c r="BM843" s="150"/>
      <c r="BN843" s="150"/>
      <c r="BO843" s="150"/>
      <c r="BP843" s="150"/>
      <c r="BQ843" s="150"/>
      <c r="BR843" s="150"/>
      <c r="BS843" s="150"/>
      <c r="BT843" s="150"/>
      <c r="BU843" s="150"/>
      <c r="BV843" s="150"/>
      <c r="BW843" s="150"/>
      <c r="BX843" s="150"/>
      <c r="BY843" s="150"/>
      <c r="BZ843" s="150"/>
      <c r="CA843" s="150"/>
      <c r="CB843" s="150"/>
      <c r="CC843" s="150"/>
      <c r="CD843" s="150"/>
      <c r="CE843" s="150"/>
      <c r="CF843" s="150"/>
      <c r="CG843" s="150"/>
      <c r="CH843" s="150"/>
      <c r="CI843" s="150"/>
      <c r="CJ843" s="150"/>
      <c r="CK843" s="150"/>
      <c r="CL843" s="150"/>
      <c r="CM843" s="150"/>
      <c r="CN843" s="150"/>
      <c r="CO843" s="150"/>
      <c r="CP843" s="150"/>
      <c r="CQ843" s="150"/>
      <c r="CR843" s="150"/>
      <c r="CS843" s="150"/>
      <c r="CT843" s="150"/>
      <c r="CU843" s="150"/>
      <c r="CV843" s="150"/>
      <c r="CW843" s="150"/>
      <c r="CX843" s="150"/>
      <c r="CY843" s="150"/>
    </row>
    <row r="844" ht="12.75" customHeight="1">
      <c r="A844" s="151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  <c r="BL844" s="150"/>
      <c r="BM844" s="150"/>
      <c r="BN844" s="150"/>
      <c r="BO844" s="150"/>
      <c r="BP844" s="150"/>
      <c r="BQ844" s="150"/>
      <c r="BR844" s="150"/>
      <c r="BS844" s="150"/>
      <c r="BT844" s="150"/>
      <c r="BU844" s="150"/>
      <c r="BV844" s="150"/>
      <c r="BW844" s="150"/>
      <c r="BX844" s="150"/>
      <c r="BY844" s="150"/>
      <c r="BZ844" s="150"/>
      <c r="CA844" s="150"/>
      <c r="CB844" s="150"/>
      <c r="CC844" s="150"/>
      <c r="CD844" s="150"/>
      <c r="CE844" s="150"/>
      <c r="CF844" s="150"/>
      <c r="CG844" s="150"/>
      <c r="CH844" s="150"/>
      <c r="CI844" s="150"/>
      <c r="CJ844" s="150"/>
      <c r="CK844" s="150"/>
      <c r="CL844" s="150"/>
      <c r="CM844" s="150"/>
      <c r="CN844" s="150"/>
      <c r="CO844" s="150"/>
      <c r="CP844" s="150"/>
      <c r="CQ844" s="150"/>
      <c r="CR844" s="150"/>
      <c r="CS844" s="150"/>
      <c r="CT844" s="150"/>
      <c r="CU844" s="150"/>
      <c r="CV844" s="150"/>
      <c r="CW844" s="150"/>
      <c r="CX844" s="150"/>
      <c r="CY844" s="150"/>
    </row>
    <row r="845" ht="12.75" customHeight="1">
      <c r="A845" s="151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  <c r="BL845" s="150"/>
      <c r="BM845" s="150"/>
      <c r="BN845" s="150"/>
      <c r="BO845" s="150"/>
      <c r="BP845" s="150"/>
      <c r="BQ845" s="150"/>
      <c r="BR845" s="150"/>
      <c r="BS845" s="150"/>
      <c r="BT845" s="150"/>
      <c r="BU845" s="150"/>
      <c r="BV845" s="150"/>
      <c r="BW845" s="150"/>
      <c r="BX845" s="150"/>
      <c r="BY845" s="150"/>
      <c r="BZ845" s="150"/>
      <c r="CA845" s="150"/>
      <c r="CB845" s="150"/>
      <c r="CC845" s="150"/>
      <c r="CD845" s="150"/>
      <c r="CE845" s="150"/>
      <c r="CF845" s="150"/>
      <c r="CG845" s="150"/>
      <c r="CH845" s="150"/>
      <c r="CI845" s="150"/>
      <c r="CJ845" s="150"/>
      <c r="CK845" s="150"/>
      <c r="CL845" s="150"/>
      <c r="CM845" s="150"/>
      <c r="CN845" s="150"/>
      <c r="CO845" s="150"/>
      <c r="CP845" s="150"/>
      <c r="CQ845" s="150"/>
      <c r="CR845" s="150"/>
      <c r="CS845" s="150"/>
      <c r="CT845" s="150"/>
      <c r="CU845" s="150"/>
      <c r="CV845" s="150"/>
      <c r="CW845" s="150"/>
      <c r="CX845" s="150"/>
      <c r="CY845" s="150"/>
    </row>
    <row r="846" ht="12.75" customHeight="1">
      <c r="A846" s="151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  <c r="BL846" s="150"/>
      <c r="BM846" s="150"/>
      <c r="BN846" s="150"/>
      <c r="BO846" s="150"/>
      <c r="BP846" s="150"/>
      <c r="BQ846" s="150"/>
      <c r="BR846" s="150"/>
      <c r="BS846" s="150"/>
      <c r="BT846" s="150"/>
      <c r="BU846" s="150"/>
      <c r="BV846" s="150"/>
      <c r="BW846" s="150"/>
      <c r="BX846" s="150"/>
      <c r="BY846" s="150"/>
      <c r="BZ846" s="150"/>
      <c r="CA846" s="150"/>
      <c r="CB846" s="150"/>
      <c r="CC846" s="150"/>
      <c r="CD846" s="150"/>
      <c r="CE846" s="150"/>
      <c r="CF846" s="150"/>
      <c r="CG846" s="150"/>
      <c r="CH846" s="150"/>
      <c r="CI846" s="150"/>
      <c r="CJ846" s="150"/>
      <c r="CK846" s="150"/>
      <c r="CL846" s="150"/>
      <c r="CM846" s="150"/>
      <c r="CN846" s="150"/>
      <c r="CO846" s="150"/>
      <c r="CP846" s="150"/>
      <c r="CQ846" s="150"/>
      <c r="CR846" s="150"/>
      <c r="CS846" s="150"/>
      <c r="CT846" s="150"/>
      <c r="CU846" s="150"/>
      <c r="CV846" s="150"/>
      <c r="CW846" s="150"/>
      <c r="CX846" s="150"/>
      <c r="CY846" s="150"/>
    </row>
    <row r="847" ht="12.75" customHeight="1">
      <c r="A847" s="151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  <c r="BL847" s="150"/>
      <c r="BM847" s="150"/>
      <c r="BN847" s="150"/>
      <c r="BO847" s="150"/>
      <c r="BP847" s="150"/>
      <c r="BQ847" s="150"/>
      <c r="BR847" s="150"/>
      <c r="BS847" s="150"/>
      <c r="BT847" s="150"/>
      <c r="BU847" s="150"/>
      <c r="BV847" s="150"/>
      <c r="BW847" s="150"/>
      <c r="BX847" s="150"/>
      <c r="BY847" s="150"/>
      <c r="BZ847" s="150"/>
      <c r="CA847" s="150"/>
      <c r="CB847" s="150"/>
      <c r="CC847" s="150"/>
      <c r="CD847" s="150"/>
      <c r="CE847" s="150"/>
      <c r="CF847" s="150"/>
      <c r="CG847" s="150"/>
      <c r="CH847" s="150"/>
      <c r="CI847" s="150"/>
      <c r="CJ847" s="150"/>
      <c r="CK847" s="150"/>
      <c r="CL847" s="150"/>
      <c r="CM847" s="150"/>
      <c r="CN847" s="150"/>
      <c r="CO847" s="150"/>
      <c r="CP847" s="150"/>
      <c r="CQ847" s="150"/>
      <c r="CR847" s="150"/>
      <c r="CS847" s="150"/>
      <c r="CT847" s="150"/>
      <c r="CU847" s="150"/>
      <c r="CV847" s="150"/>
      <c r="CW847" s="150"/>
      <c r="CX847" s="150"/>
      <c r="CY847" s="150"/>
    </row>
    <row r="848" ht="12.75" customHeight="1">
      <c r="A848" s="151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  <c r="BL848" s="150"/>
      <c r="BM848" s="150"/>
      <c r="BN848" s="150"/>
      <c r="BO848" s="150"/>
      <c r="BP848" s="150"/>
      <c r="BQ848" s="150"/>
      <c r="BR848" s="150"/>
      <c r="BS848" s="150"/>
      <c r="BT848" s="150"/>
      <c r="BU848" s="150"/>
      <c r="BV848" s="150"/>
      <c r="BW848" s="150"/>
      <c r="BX848" s="150"/>
      <c r="BY848" s="150"/>
      <c r="BZ848" s="150"/>
      <c r="CA848" s="150"/>
      <c r="CB848" s="150"/>
      <c r="CC848" s="150"/>
      <c r="CD848" s="150"/>
      <c r="CE848" s="150"/>
      <c r="CF848" s="150"/>
      <c r="CG848" s="150"/>
      <c r="CH848" s="150"/>
      <c r="CI848" s="150"/>
      <c r="CJ848" s="150"/>
      <c r="CK848" s="150"/>
      <c r="CL848" s="150"/>
      <c r="CM848" s="150"/>
      <c r="CN848" s="150"/>
      <c r="CO848" s="150"/>
      <c r="CP848" s="150"/>
      <c r="CQ848" s="150"/>
      <c r="CR848" s="150"/>
      <c r="CS848" s="150"/>
      <c r="CT848" s="150"/>
      <c r="CU848" s="150"/>
      <c r="CV848" s="150"/>
      <c r="CW848" s="150"/>
      <c r="CX848" s="150"/>
      <c r="CY848" s="150"/>
    </row>
    <row r="849" ht="12.75" customHeight="1">
      <c r="A849" s="151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  <c r="BL849" s="150"/>
      <c r="BM849" s="150"/>
      <c r="BN849" s="150"/>
      <c r="BO849" s="150"/>
      <c r="BP849" s="150"/>
      <c r="BQ849" s="150"/>
      <c r="BR849" s="150"/>
      <c r="BS849" s="150"/>
      <c r="BT849" s="150"/>
      <c r="BU849" s="150"/>
      <c r="BV849" s="150"/>
      <c r="BW849" s="150"/>
      <c r="BX849" s="150"/>
      <c r="BY849" s="150"/>
      <c r="BZ849" s="150"/>
      <c r="CA849" s="150"/>
      <c r="CB849" s="150"/>
      <c r="CC849" s="150"/>
      <c r="CD849" s="150"/>
      <c r="CE849" s="150"/>
      <c r="CF849" s="150"/>
      <c r="CG849" s="150"/>
      <c r="CH849" s="150"/>
      <c r="CI849" s="150"/>
      <c r="CJ849" s="150"/>
      <c r="CK849" s="150"/>
      <c r="CL849" s="150"/>
      <c r="CM849" s="150"/>
      <c r="CN849" s="150"/>
      <c r="CO849" s="150"/>
      <c r="CP849" s="150"/>
      <c r="CQ849" s="150"/>
      <c r="CR849" s="150"/>
      <c r="CS849" s="150"/>
      <c r="CT849" s="150"/>
      <c r="CU849" s="150"/>
      <c r="CV849" s="150"/>
      <c r="CW849" s="150"/>
      <c r="CX849" s="150"/>
      <c r="CY849" s="150"/>
    </row>
    <row r="850" ht="12.75" customHeight="1">
      <c r="A850" s="151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  <c r="BL850" s="150"/>
      <c r="BM850" s="150"/>
      <c r="BN850" s="150"/>
      <c r="BO850" s="150"/>
      <c r="BP850" s="150"/>
      <c r="BQ850" s="150"/>
      <c r="BR850" s="150"/>
      <c r="BS850" s="150"/>
      <c r="BT850" s="150"/>
      <c r="BU850" s="150"/>
      <c r="BV850" s="150"/>
      <c r="BW850" s="150"/>
      <c r="BX850" s="150"/>
      <c r="BY850" s="150"/>
      <c r="BZ850" s="150"/>
      <c r="CA850" s="150"/>
      <c r="CB850" s="150"/>
      <c r="CC850" s="150"/>
      <c r="CD850" s="150"/>
      <c r="CE850" s="150"/>
      <c r="CF850" s="150"/>
      <c r="CG850" s="150"/>
      <c r="CH850" s="150"/>
      <c r="CI850" s="150"/>
      <c r="CJ850" s="150"/>
      <c r="CK850" s="150"/>
      <c r="CL850" s="150"/>
      <c r="CM850" s="150"/>
      <c r="CN850" s="150"/>
      <c r="CO850" s="150"/>
      <c r="CP850" s="150"/>
      <c r="CQ850" s="150"/>
      <c r="CR850" s="150"/>
      <c r="CS850" s="150"/>
      <c r="CT850" s="150"/>
      <c r="CU850" s="150"/>
      <c r="CV850" s="150"/>
      <c r="CW850" s="150"/>
      <c r="CX850" s="150"/>
      <c r="CY850" s="150"/>
    </row>
    <row r="851" ht="12.75" customHeight="1">
      <c r="A851" s="151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  <c r="BL851" s="150"/>
      <c r="BM851" s="150"/>
      <c r="BN851" s="150"/>
      <c r="BO851" s="150"/>
      <c r="BP851" s="150"/>
      <c r="BQ851" s="150"/>
      <c r="BR851" s="150"/>
      <c r="BS851" s="150"/>
      <c r="BT851" s="150"/>
      <c r="BU851" s="150"/>
      <c r="BV851" s="150"/>
      <c r="BW851" s="150"/>
      <c r="BX851" s="150"/>
      <c r="BY851" s="150"/>
      <c r="BZ851" s="150"/>
      <c r="CA851" s="150"/>
      <c r="CB851" s="150"/>
      <c r="CC851" s="150"/>
      <c r="CD851" s="150"/>
      <c r="CE851" s="150"/>
      <c r="CF851" s="150"/>
      <c r="CG851" s="150"/>
      <c r="CH851" s="150"/>
      <c r="CI851" s="150"/>
      <c r="CJ851" s="150"/>
      <c r="CK851" s="150"/>
      <c r="CL851" s="150"/>
      <c r="CM851" s="150"/>
      <c r="CN851" s="150"/>
      <c r="CO851" s="150"/>
      <c r="CP851" s="150"/>
      <c r="CQ851" s="150"/>
      <c r="CR851" s="150"/>
      <c r="CS851" s="150"/>
      <c r="CT851" s="150"/>
      <c r="CU851" s="150"/>
      <c r="CV851" s="150"/>
      <c r="CW851" s="150"/>
      <c r="CX851" s="150"/>
      <c r="CY851" s="150"/>
    </row>
    <row r="852" ht="12.75" customHeight="1">
      <c r="A852" s="151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  <c r="BL852" s="150"/>
      <c r="BM852" s="150"/>
      <c r="BN852" s="150"/>
      <c r="BO852" s="150"/>
      <c r="BP852" s="150"/>
      <c r="BQ852" s="150"/>
      <c r="BR852" s="150"/>
      <c r="BS852" s="150"/>
      <c r="BT852" s="150"/>
      <c r="BU852" s="150"/>
      <c r="BV852" s="150"/>
      <c r="BW852" s="150"/>
      <c r="BX852" s="150"/>
      <c r="BY852" s="150"/>
      <c r="BZ852" s="150"/>
      <c r="CA852" s="150"/>
      <c r="CB852" s="150"/>
      <c r="CC852" s="150"/>
      <c r="CD852" s="150"/>
      <c r="CE852" s="150"/>
      <c r="CF852" s="150"/>
      <c r="CG852" s="150"/>
      <c r="CH852" s="150"/>
      <c r="CI852" s="150"/>
      <c r="CJ852" s="150"/>
      <c r="CK852" s="150"/>
      <c r="CL852" s="150"/>
      <c r="CM852" s="150"/>
      <c r="CN852" s="150"/>
      <c r="CO852" s="150"/>
      <c r="CP852" s="150"/>
      <c r="CQ852" s="150"/>
      <c r="CR852" s="150"/>
      <c r="CS852" s="150"/>
      <c r="CT852" s="150"/>
      <c r="CU852" s="150"/>
      <c r="CV852" s="150"/>
      <c r="CW852" s="150"/>
      <c r="CX852" s="150"/>
      <c r="CY852" s="150"/>
    </row>
    <row r="853" ht="12.75" customHeight="1">
      <c r="A853" s="151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  <c r="BL853" s="150"/>
      <c r="BM853" s="150"/>
      <c r="BN853" s="150"/>
      <c r="BO853" s="150"/>
      <c r="BP853" s="150"/>
      <c r="BQ853" s="150"/>
      <c r="BR853" s="150"/>
      <c r="BS853" s="150"/>
      <c r="BT853" s="150"/>
      <c r="BU853" s="150"/>
      <c r="BV853" s="150"/>
      <c r="BW853" s="150"/>
      <c r="BX853" s="150"/>
      <c r="BY853" s="150"/>
      <c r="BZ853" s="150"/>
      <c r="CA853" s="150"/>
      <c r="CB853" s="150"/>
      <c r="CC853" s="150"/>
      <c r="CD853" s="150"/>
      <c r="CE853" s="150"/>
      <c r="CF853" s="150"/>
      <c r="CG853" s="150"/>
      <c r="CH853" s="150"/>
      <c r="CI853" s="150"/>
      <c r="CJ853" s="150"/>
      <c r="CK853" s="150"/>
      <c r="CL853" s="150"/>
      <c r="CM853" s="150"/>
      <c r="CN853" s="150"/>
      <c r="CO853" s="150"/>
      <c r="CP853" s="150"/>
      <c r="CQ853" s="150"/>
      <c r="CR853" s="150"/>
      <c r="CS853" s="150"/>
      <c r="CT853" s="150"/>
      <c r="CU853" s="150"/>
      <c r="CV853" s="150"/>
      <c r="CW853" s="150"/>
      <c r="CX853" s="150"/>
      <c r="CY853" s="150"/>
    </row>
    <row r="854" ht="12.75" customHeight="1">
      <c r="A854" s="151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  <c r="BL854" s="150"/>
      <c r="BM854" s="150"/>
      <c r="BN854" s="150"/>
      <c r="BO854" s="150"/>
      <c r="BP854" s="150"/>
      <c r="BQ854" s="150"/>
      <c r="BR854" s="150"/>
      <c r="BS854" s="150"/>
      <c r="BT854" s="150"/>
      <c r="BU854" s="150"/>
      <c r="BV854" s="150"/>
      <c r="BW854" s="150"/>
      <c r="BX854" s="150"/>
      <c r="BY854" s="150"/>
      <c r="BZ854" s="150"/>
      <c r="CA854" s="150"/>
      <c r="CB854" s="150"/>
      <c r="CC854" s="150"/>
      <c r="CD854" s="150"/>
      <c r="CE854" s="150"/>
      <c r="CF854" s="150"/>
      <c r="CG854" s="150"/>
      <c r="CH854" s="150"/>
      <c r="CI854" s="150"/>
      <c r="CJ854" s="150"/>
      <c r="CK854" s="150"/>
      <c r="CL854" s="150"/>
      <c r="CM854" s="150"/>
      <c r="CN854" s="150"/>
      <c r="CO854" s="150"/>
      <c r="CP854" s="150"/>
      <c r="CQ854" s="150"/>
      <c r="CR854" s="150"/>
      <c r="CS854" s="150"/>
      <c r="CT854" s="150"/>
      <c r="CU854" s="150"/>
      <c r="CV854" s="150"/>
      <c r="CW854" s="150"/>
      <c r="CX854" s="150"/>
      <c r="CY854" s="150"/>
    </row>
    <row r="855" ht="12.75" customHeight="1">
      <c r="A855" s="151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  <c r="BL855" s="150"/>
      <c r="BM855" s="150"/>
      <c r="BN855" s="150"/>
      <c r="BO855" s="150"/>
      <c r="BP855" s="150"/>
      <c r="BQ855" s="150"/>
      <c r="BR855" s="150"/>
      <c r="BS855" s="150"/>
      <c r="BT855" s="150"/>
      <c r="BU855" s="150"/>
      <c r="BV855" s="150"/>
      <c r="BW855" s="150"/>
      <c r="BX855" s="150"/>
      <c r="BY855" s="150"/>
      <c r="BZ855" s="150"/>
      <c r="CA855" s="150"/>
      <c r="CB855" s="150"/>
      <c r="CC855" s="150"/>
      <c r="CD855" s="150"/>
      <c r="CE855" s="150"/>
      <c r="CF855" s="150"/>
      <c r="CG855" s="150"/>
      <c r="CH855" s="150"/>
      <c r="CI855" s="150"/>
      <c r="CJ855" s="150"/>
      <c r="CK855" s="150"/>
      <c r="CL855" s="150"/>
      <c r="CM855" s="150"/>
      <c r="CN855" s="150"/>
      <c r="CO855" s="150"/>
      <c r="CP855" s="150"/>
      <c r="CQ855" s="150"/>
      <c r="CR855" s="150"/>
      <c r="CS855" s="150"/>
      <c r="CT855" s="150"/>
      <c r="CU855" s="150"/>
      <c r="CV855" s="150"/>
      <c r="CW855" s="150"/>
      <c r="CX855" s="150"/>
      <c r="CY855" s="150"/>
    </row>
    <row r="856" ht="12.75" customHeight="1">
      <c r="A856" s="151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  <c r="BL856" s="150"/>
      <c r="BM856" s="150"/>
      <c r="BN856" s="150"/>
      <c r="BO856" s="150"/>
      <c r="BP856" s="150"/>
      <c r="BQ856" s="150"/>
      <c r="BR856" s="150"/>
      <c r="BS856" s="150"/>
      <c r="BT856" s="150"/>
      <c r="BU856" s="150"/>
      <c r="BV856" s="150"/>
      <c r="BW856" s="150"/>
      <c r="BX856" s="150"/>
      <c r="BY856" s="150"/>
      <c r="BZ856" s="150"/>
      <c r="CA856" s="150"/>
      <c r="CB856" s="150"/>
      <c r="CC856" s="150"/>
      <c r="CD856" s="150"/>
      <c r="CE856" s="150"/>
      <c r="CF856" s="150"/>
      <c r="CG856" s="150"/>
      <c r="CH856" s="150"/>
      <c r="CI856" s="150"/>
      <c r="CJ856" s="150"/>
      <c r="CK856" s="150"/>
      <c r="CL856" s="150"/>
      <c r="CM856" s="150"/>
      <c r="CN856" s="150"/>
      <c r="CO856" s="150"/>
      <c r="CP856" s="150"/>
      <c r="CQ856" s="150"/>
      <c r="CR856" s="150"/>
      <c r="CS856" s="150"/>
      <c r="CT856" s="150"/>
      <c r="CU856" s="150"/>
      <c r="CV856" s="150"/>
      <c r="CW856" s="150"/>
      <c r="CX856" s="150"/>
      <c r="CY856" s="150"/>
    </row>
    <row r="857" ht="12.75" customHeight="1">
      <c r="A857" s="151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  <c r="BL857" s="150"/>
      <c r="BM857" s="150"/>
      <c r="BN857" s="150"/>
      <c r="BO857" s="150"/>
      <c r="BP857" s="150"/>
      <c r="BQ857" s="150"/>
      <c r="BR857" s="150"/>
      <c r="BS857" s="150"/>
      <c r="BT857" s="150"/>
      <c r="BU857" s="150"/>
      <c r="BV857" s="150"/>
      <c r="BW857" s="150"/>
      <c r="BX857" s="150"/>
      <c r="BY857" s="150"/>
      <c r="BZ857" s="150"/>
      <c r="CA857" s="150"/>
      <c r="CB857" s="150"/>
      <c r="CC857" s="150"/>
      <c r="CD857" s="150"/>
      <c r="CE857" s="150"/>
      <c r="CF857" s="150"/>
      <c r="CG857" s="150"/>
      <c r="CH857" s="150"/>
      <c r="CI857" s="150"/>
      <c r="CJ857" s="150"/>
      <c r="CK857" s="150"/>
      <c r="CL857" s="150"/>
      <c r="CM857" s="150"/>
      <c r="CN857" s="150"/>
      <c r="CO857" s="150"/>
      <c r="CP857" s="150"/>
      <c r="CQ857" s="150"/>
      <c r="CR857" s="150"/>
      <c r="CS857" s="150"/>
      <c r="CT857" s="150"/>
      <c r="CU857" s="150"/>
      <c r="CV857" s="150"/>
      <c r="CW857" s="150"/>
      <c r="CX857" s="150"/>
      <c r="CY857" s="150"/>
    </row>
    <row r="858" ht="12.75" customHeight="1">
      <c r="A858" s="151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  <c r="BL858" s="150"/>
      <c r="BM858" s="150"/>
      <c r="BN858" s="150"/>
      <c r="BO858" s="150"/>
      <c r="BP858" s="150"/>
      <c r="BQ858" s="150"/>
      <c r="BR858" s="150"/>
      <c r="BS858" s="150"/>
      <c r="BT858" s="150"/>
      <c r="BU858" s="150"/>
      <c r="BV858" s="150"/>
      <c r="BW858" s="150"/>
      <c r="BX858" s="150"/>
      <c r="BY858" s="150"/>
      <c r="BZ858" s="150"/>
      <c r="CA858" s="150"/>
      <c r="CB858" s="150"/>
      <c r="CC858" s="150"/>
      <c r="CD858" s="150"/>
      <c r="CE858" s="150"/>
      <c r="CF858" s="150"/>
      <c r="CG858" s="150"/>
      <c r="CH858" s="150"/>
      <c r="CI858" s="150"/>
      <c r="CJ858" s="150"/>
      <c r="CK858" s="150"/>
      <c r="CL858" s="150"/>
      <c r="CM858" s="150"/>
      <c r="CN858" s="150"/>
      <c r="CO858" s="150"/>
      <c r="CP858" s="150"/>
      <c r="CQ858" s="150"/>
      <c r="CR858" s="150"/>
      <c r="CS858" s="150"/>
      <c r="CT858" s="150"/>
      <c r="CU858" s="150"/>
      <c r="CV858" s="150"/>
      <c r="CW858" s="150"/>
      <c r="CX858" s="150"/>
      <c r="CY858" s="150"/>
    </row>
    <row r="859" ht="12.75" customHeight="1">
      <c r="A859" s="151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  <c r="BL859" s="150"/>
      <c r="BM859" s="150"/>
      <c r="BN859" s="150"/>
      <c r="BO859" s="150"/>
      <c r="BP859" s="150"/>
      <c r="BQ859" s="150"/>
      <c r="BR859" s="150"/>
      <c r="BS859" s="150"/>
      <c r="BT859" s="150"/>
      <c r="BU859" s="150"/>
      <c r="BV859" s="150"/>
      <c r="BW859" s="150"/>
      <c r="BX859" s="150"/>
      <c r="BY859" s="150"/>
      <c r="BZ859" s="150"/>
      <c r="CA859" s="150"/>
      <c r="CB859" s="150"/>
      <c r="CC859" s="150"/>
      <c r="CD859" s="150"/>
      <c r="CE859" s="150"/>
      <c r="CF859" s="150"/>
      <c r="CG859" s="150"/>
      <c r="CH859" s="150"/>
      <c r="CI859" s="150"/>
      <c r="CJ859" s="150"/>
      <c r="CK859" s="150"/>
      <c r="CL859" s="150"/>
      <c r="CM859" s="150"/>
      <c r="CN859" s="150"/>
      <c r="CO859" s="150"/>
      <c r="CP859" s="150"/>
      <c r="CQ859" s="150"/>
      <c r="CR859" s="150"/>
      <c r="CS859" s="150"/>
      <c r="CT859" s="150"/>
      <c r="CU859" s="150"/>
      <c r="CV859" s="150"/>
      <c r="CW859" s="150"/>
      <c r="CX859" s="150"/>
      <c r="CY859" s="150"/>
    </row>
    <row r="860" ht="12.75" customHeight="1">
      <c r="A860" s="151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  <c r="BL860" s="150"/>
      <c r="BM860" s="150"/>
      <c r="BN860" s="150"/>
      <c r="BO860" s="150"/>
      <c r="BP860" s="150"/>
      <c r="BQ860" s="150"/>
      <c r="BR860" s="150"/>
      <c r="BS860" s="150"/>
      <c r="BT860" s="150"/>
      <c r="BU860" s="150"/>
      <c r="BV860" s="150"/>
      <c r="BW860" s="150"/>
      <c r="BX860" s="150"/>
      <c r="BY860" s="150"/>
      <c r="BZ860" s="150"/>
      <c r="CA860" s="150"/>
      <c r="CB860" s="150"/>
      <c r="CC860" s="150"/>
      <c r="CD860" s="150"/>
      <c r="CE860" s="150"/>
      <c r="CF860" s="150"/>
      <c r="CG860" s="150"/>
      <c r="CH860" s="150"/>
      <c r="CI860" s="150"/>
      <c r="CJ860" s="150"/>
      <c r="CK860" s="150"/>
      <c r="CL860" s="150"/>
      <c r="CM860" s="150"/>
      <c r="CN860" s="150"/>
      <c r="CO860" s="150"/>
      <c r="CP860" s="150"/>
      <c r="CQ860" s="150"/>
      <c r="CR860" s="150"/>
      <c r="CS860" s="150"/>
      <c r="CT860" s="150"/>
      <c r="CU860" s="150"/>
      <c r="CV860" s="150"/>
      <c r="CW860" s="150"/>
      <c r="CX860" s="150"/>
      <c r="CY860" s="150"/>
    </row>
    <row r="861" ht="12.75" customHeight="1">
      <c r="A861" s="151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  <c r="BL861" s="150"/>
      <c r="BM861" s="150"/>
      <c r="BN861" s="150"/>
      <c r="BO861" s="150"/>
      <c r="BP861" s="150"/>
      <c r="BQ861" s="150"/>
      <c r="BR861" s="150"/>
      <c r="BS861" s="150"/>
      <c r="BT861" s="150"/>
      <c r="BU861" s="150"/>
      <c r="BV861" s="150"/>
      <c r="BW861" s="150"/>
      <c r="BX861" s="150"/>
      <c r="BY861" s="150"/>
      <c r="BZ861" s="150"/>
      <c r="CA861" s="150"/>
      <c r="CB861" s="150"/>
      <c r="CC861" s="150"/>
      <c r="CD861" s="150"/>
      <c r="CE861" s="150"/>
      <c r="CF861" s="150"/>
      <c r="CG861" s="150"/>
      <c r="CH861" s="150"/>
      <c r="CI861" s="150"/>
      <c r="CJ861" s="150"/>
      <c r="CK861" s="150"/>
      <c r="CL861" s="150"/>
      <c r="CM861" s="150"/>
      <c r="CN861" s="150"/>
      <c r="CO861" s="150"/>
      <c r="CP861" s="150"/>
      <c r="CQ861" s="150"/>
      <c r="CR861" s="150"/>
      <c r="CS861" s="150"/>
      <c r="CT861" s="150"/>
      <c r="CU861" s="150"/>
      <c r="CV861" s="150"/>
      <c r="CW861" s="150"/>
      <c r="CX861" s="150"/>
      <c r="CY861" s="150"/>
    </row>
    <row r="862" ht="12.75" customHeight="1">
      <c r="A862" s="151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  <c r="BL862" s="150"/>
      <c r="BM862" s="150"/>
      <c r="BN862" s="150"/>
      <c r="BO862" s="150"/>
      <c r="BP862" s="150"/>
      <c r="BQ862" s="150"/>
      <c r="BR862" s="150"/>
      <c r="BS862" s="150"/>
      <c r="BT862" s="150"/>
      <c r="BU862" s="150"/>
      <c r="BV862" s="150"/>
      <c r="BW862" s="150"/>
      <c r="BX862" s="150"/>
      <c r="BY862" s="150"/>
      <c r="BZ862" s="150"/>
      <c r="CA862" s="150"/>
      <c r="CB862" s="150"/>
      <c r="CC862" s="150"/>
      <c r="CD862" s="150"/>
      <c r="CE862" s="150"/>
      <c r="CF862" s="150"/>
      <c r="CG862" s="150"/>
      <c r="CH862" s="150"/>
      <c r="CI862" s="150"/>
      <c r="CJ862" s="150"/>
      <c r="CK862" s="150"/>
      <c r="CL862" s="150"/>
      <c r="CM862" s="150"/>
      <c r="CN862" s="150"/>
      <c r="CO862" s="150"/>
      <c r="CP862" s="150"/>
      <c r="CQ862" s="150"/>
      <c r="CR862" s="150"/>
      <c r="CS862" s="150"/>
      <c r="CT862" s="150"/>
      <c r="CU862" s="150"/>
      <c r="CV862" s="150"/>
      <c r="CW862" s="150"/>
      <c r="CX862" s="150"/>
      <c r="CY862" s="150"/>
    </row>
    <row r="863" ht="12.75" customHeight="1">
      <c r="A863" s="151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  <c r="BL863" s="150"/>
      <c r="BM863" s="150"/>
      <c r="BN863" s="150"/>
      <c r="BO863" s="150"/>
      <c r="BP863" s="150"/>
      <c r="BQ863" s="150"/>
      <c r="BR863" s="150"/>
      <c r="BS863" s="150"/>
      <c r="BT863" s="150"/>
      <c r="BU863" s="150"/>
      <c r="BV863" s="150"/>
      <c r="BW863" s="150"/>
      <c r="BX863" s="150"/>
      <c r="BY863" s="150"/>
      <c r="BZ863" s="150"/>
      <c r="CA863" s="150"/>
      <c r="CB863" s="150"/>
      <c r="CC863" s="150"/>
      <c r="CD863" s="150"/>
      <c r="CE863" s="150"/>
      <c r="CF863" s="150"/>
      <c r="CG863" s="150"/>
      <c r="CH863" s="150"/>
      <c r="CI863" s="150"/>
      <c r="CJ863" s="150"/>
      <c r="CK863" s="150"/>
      <c r="CL863" s="150"/>
      <c r="CM863" s="150"/>
      <c r="CN863" s="150"/>
      <c r="CO863" s="150"/>
      <c r="CP863" s="150"/>
      <c r="CQ863" s="150"/>
      <c r="CR863" s="150"/>
      <c r="CS863" s="150"/>
      <c r="CT863" s="150"/>
      <c r="CU863" s="150"/>
      <c r="CV863" s="150"/>
      <c r="CW863" s="150"/>
      <c r="CX863" s="150"/>
      <c r="CY863" s="150"/>
    </row>
    <row r="864" ht="12.75" customHeight="1">
      <c r="A864" s="151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  <c r="BL864" s="150"/>
      <c r="BM864" s="150"/>
      <c r="BN864" s="150"/>
      <c r="BO864" s="150"/>
      <c r="BP864" s="150"/>
      <c r="BQ864" s="150"/>
      <c r="BR864" s="150"/>
      <c r="BS864" s="150"/>
      <c r="BT864" s="150"/>
      <c r="BU864" s="150"/>
      <c r="BV864" s="150"/>
      <c r="BW864" s="150"/>
      <c r="BX864" s="150"/>
      <c r="BY864" s="150"/>
      <c r="BZ864" s="150"/>
      <c r="CA864" s="150"/>
      <c r="CB864" s="150"/>
      <c r="CC864" s="150"/>
      <c r="CD864" s="150"/>
      <c r="CE864" s="150"/>
      <c r="CF864" s="150"/>
      <c r="CG864" s="150"/>
      <c r="CH864" s="150"/>
      <c r="CI864" s="150"/>
      <c r="CJ864" s="150"/>
      <c r="CK864" s="150"/>
      <c r="CL864" s="150"/>
      <c r="CM864" s="150"/>
      <c r="CN864" s="150"/>
      <c r="CO864" s="150"/>
      <c r="CP864" s="150"/>
      <c r="CQ864" s="150"/>
      <c r="CR864" s="150"/>
      <c r="CS864" s="150"/>
      <c r="CT864" s="150"/>
      <c r="CU864" s="150"/>
      <c r="CV864" s="150"/>
      <c r="CW864" s="150"/>
      <c r="CX864" s="150"/>
      <c r="CY864" s="150"/>
    </row>
    <row r="865" ht="12.75" customHeight="1">
      <c r="A865" s="151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  <c r="BL865" s="150"/>
      <c r="BM865" s="150"/>
      <c r="BN865" s="150"/>
      <c r="BO865" s="150"/>
      <c r="BP865" s="150"/>
      <c r="BQ865" s="150"/>
      <c r="BR865" s="150"/>
      <c r="BS865" s="150"/>
      <c r="BT865" s="150"/>
      <c r="BU865" s="150"/>
      <c r="BV865" s="150"/>
      <c r="BW865" s="150"/>
      <c r="BX865" s="150"/>
      <c r="BY865" s="150"/>
      <c r="BZ865" s="150"/>
      <c r="CA865" s="150"/>
      <c r="CB865" s="150"/>
      <c r="CC865" s="150"/>
      <c r="CD865" s="150"/>
      <c r="CE865" s="150"/>
      <c r="CF865" s="150"/>
      <c r="CG865" s="150"/>
      <c r="CH865" s="150"/>
      <c r="CI865" s="150"/>
      <c r="CJ865" s="150"/>
      <c r="CK865" s="150"/>
      <c r="CL865" s="150"/>
      <c r="CM865" s="150"/>
      <c r="CN865" s="150"/>
      <c r="CO865" s="150"/>
      <c r="CP865" s="150"/>
      <c r="CQ865" s="150"/>
      <c r="CR865" s="150"/>
      <c r="CS865" s="150"/>
      <c r="CT865" s="150"/>
      <c r="CU865" s="150"/>
      <c r="CV865" s="150"/>
      <c r="CW865" s="150"/>
      <c r="CX865" s="150"/>
      <c r="CY865" s="150"/>
    </row>
    <row r="866" ht="12.75" customHeight="1">
      <c r="A866" s="151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  <c r="BL866" s="150"/>
      <c r="BM866" s="150"/>
      <c r="BN866" s="150"/>
      <c r="BO866" s="150"/>
      <c r="BP866" s="150"/>
      <c r="BQ866" s="150"/>
      <c r="BR866" s="150"/>
      <c r="BS866" s="150"/>
      <c r="BT866" s="150"/>
      <c r="BU866" s="150"/>
      <c r="BV866" s="150"/>
      <c r="BW866" s="150"/>
      <c r="BX866" s="150"/>
      <c r="BY866" s="150"/>
      <c r="BZ866" s="150"/>
      <c r="CA866" s="150"/>
      <c r="CB866" s="150"/>
      <c r="CC866" s="150"/>
      <c r="CD866" s="150"/>
      <c r="CE866" s="150"/>
      <c r="CF866" s="150"/>
      <c r="CG866" s="150"/>
      <c r="CH866" s="150"/>
      <c r="CI866" s="150"/>
      <c r="CJ866" s="150"/>
      <c r="CK866" s="150"/>
      <c r="CL866" s="150"/>
      <c r="CM866" s="150"/>
      <c r="CN866" s="150"/>
      <c r="CO866" s="150"/>
      <c r="CP866" s="150"/>
      <c r="CQ866" s="150"/>
      <c r="CR866" s="150"/>
      <c r="CS866" s="150"/>
      <c r="CT866" s="150"/>
      <c r="CU866" s="150"/>
      <c r="CV866" s="150"/>
      <c r="CW866" s="150"/>
      <c r="CX866" s="150"/>
      <c r="CY866" s="150"/>
    </row>
    <row r="867" ht="12.75" customHeight="1">
      <c r="A867" s="151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  <c r="BL867" s="150"/>
      <c r="BM867" s="150"/>
      <c r="BN867" s="150"/>
      <c r="BO867" s="150"/>
      <c r="BP867" s="150"/>
      <c r="BQ867" s="150"/>
      <c r="BR867" s="150"/>
      <c r="BS867" s="150"/>
      <c r="BT867" s="150"/>
      <c r="BU867" s="150"/>
      <c r="BV867" s="150"/>
      <c r="BW867" s="150"/>
      <c r="BX867" s="150"/>
      <c r="BY867" s="150"/>
      <c r="BZ867" s="150"/>
      <c r="CA867" s="150"/>
      <c r="CB867" s="150"/>
      <c r="CC867" s="150"/>
      <c r="CD867" s="150"/>
      <c r="CE867" s="150"/>
      <c r="CF867" s="150"/>
      <c r="CG867" s="150"/>
      <c r="CH867" s="150"/>
      <c r="CI867" s="150"/>
      <c r="CJ867" s="150"/>
      <c r="CK867" s="150"/>
      <c r="CL867" s="150"/>
      <c r="CM867" s="150"/>
      <c r="CN867" s="150"/>
      <c r="CO867" s="150"/>
      <c r="CP867" s="150"/>
      <c r="CQ867" s="150"/>
      <c r="CR867" s="150"/>
      <c r="CS867" s="150"/>
      <c r="CT867" s="150"/>
      <c r="CU867" s="150"/>
      <c r="CV867" s="150"/>
      <c r="CW867" s="150"/>
      <c r="CX867" s="150"/>
      <c r="CY867" s="150"/>
    </row>
    <row r="868" ht="12.75" customHeight="1">
      <c r="A868" s="151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  <c r="BL868" s="150"/>
      <c r="BM868" s="150"/>
      <c r="BN868" s="150"/>
      <c r="BO868" s="150"/>
      <c r="BP868" s="150"/>
      <c r="BQ868" s="150"/>
      <c r="BR868" s="150"/>
      <c r="BS868" s="150"/>
      <c r="BT868" s="150"/>
      <c r="BU868" s="150"/>
      <c r="BV868" s="150"/>
      <c r="BW868" s="150"/>
      <c r="BX868" s="150"/>
      <c r="BY868" s="150"/>
      <c r="BZ868" s="150"/>
      <c r="CA868" s="150"/>
      <c r="CB868" s="150"/>
      <c r="CC868" s="150"/>
      <c r="CD868" s="150"/>
      <c r="CE868" s="150"/>
      <c r="CF868" s="150"/>
      <c r="CG868" s="150"/>
      <c r="CH868" s="150"/>
      <c r="CI868" s="150"/>
      <c r="CJ868" s="150"/>
      <c r="CK868" s="150"/>
      <c r="CL868" s="150"/>
      <c r="CM868" s="150"/>
      <c r="CN868" s="150"/>
      <c r="CO868" s="150"/>
      <c r="CP868" s="150"/>
      <c r="CQ868" s="150"/>
      <c r="CR868" s="150"/>
      <c r="CS868" s="150"/>
      <c r="CT868" s="150"/>
      <c r="CU868" s="150"/>
      <c r="CV868" s="150"/>
      <c r="CW868" s="150"/>
      <c r="CX868" s="150"/>
      <c r="CY868" s="150"/>
    </row>
    <row r="869" ht="12.75" customHeight="1">
      <c r="A869" s="151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  <c r="BL869" s="150"/>
      <c r="BM869" s="150"/>
      <c r="BN869" s="150"/>
      <c r="BO869" s="150"/>
      <c r="BP869" s="150"/>
      <c r="BQ869" s="150"/>
      <c r="BR869" s="150"/>
      <c r="BS869" s="150"/>
      <c r="BT869" s="150"/>
      <c r="BU869" s="150"/>
      <c r="BV869" s="150"/>
      <c r="BW869" s="150"/>
      <c r="BX869" s="150"/>
      <c r="BY869" s="150"/>
      <c r="BZ869" s="150"/>
      <c r="CA869" s="150"/>
      <c r="CB869" s="150"/>
      <c r="CC869" s="150"/>
      <c r="CD869" s="150"/>
      <c r="CE869" s="150"/>
      <c r="CF869" s="150"/>
      <c r="CG869" s="150"/>
      <c r="CH869" s="150"/>
      <c r="CI869" s="150"/>
      <c r="CJ869" s="150"/>
      <c r="CK869" s="150"/>
      <c r="CL869" s="150"/>
      <c r="CM869" s="150"/>
      <c r="CN869" s="150"/>
      <c r="CO869" s="150"/>
      <c r="CP869" s="150"/>
      <c r="CQ869" s="150"/>
      <c r="CR869" s="150"/>
      <c r="CS869" s="150"/>
      <c r="CT869" s="150"/>
      <c r="CU869" s="150"/>
      <c r="CV869" s="150"/>
      <c r="CW869" s="150"/>
      <c r="CX869" s="150"/>
      <c r="CY869" s="150"/>
    </row>
    <row r="870" ht="12.75" customHeight="1">
      <c r="A870" s="151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  <c r="BL870" s="150"/>
      <c r="BM870" s="150"/>
      <c r="BN870" s="150"/>
      <c r="BO870" s="150"/>
      <c r="BP870" s="150"/>
      <c r="BQ870" s="150"/>
      <c r="BR870" s="150"/>
      <c r="BS870" s="150"/>
      <c r="BT870" s="150"/>
      <c r="BU870" s="150"/>
      <c r="BV870" s="150"/>
      <c r="BW870" s="150"/>
      <c r="BX870" s="150"/>
      <c r="BY870" s="150"/>
      <c r="BZ870" s="150"/>
      <c r="CA870" s="150"/>
      <c r="CB870" s="150"/>
      <c r="CC870" s="150"/>
      <c r="CD870" s="150"/>
      <c r="CE870" s="150"/>
      <c r="CF870" s="150"/>
      <c r="CG870" s="150"/>
      <c r="CH870" s="150"/>
      <c r="CI870" s="150"/>
      <c r="CJ870" s="150"/>
      <c r="CK870" s="150"/>
      <c r="CL870" s="150"/>
      <c r="CM870" s="150"/>
      <c r="CN870" s="150"/>
      <c r="CO870" s="150"/>
      <c r="CP870" s="150"/>
      <c r="CQ870" s="150"/>
      <c r="CR870" s="150"/>
      <c r="CS870" s="150"/>
      <c r="CT870" s="150"/>
      <c r="CU870" s="150"/>
      <c r="CV870" s="150"/>
      <c r="CW870" s="150"/>
      <c r="CX870" s="150"/>
      <c r="CY870" s="150"/>
    </row>
    <row r="871" ht="12.75" customHeight="1">
      <c r="A871" s="151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  <c r="BL871" s="150"/>
      <c r="BM871" s="150"/>
      <c r="BN871" s="150"/>
      <c r="BO871" s="150"/>
      <c r="BP871" s="150"/>
      <c r="BQ871" s="150"/>
      <c r="BR871" s="150"/>
      <c r="BS871" s="150"/>
      <c r="BT871" s="150"/>
      <c r="BU871" s="150"/>
      <c r="BV871" s="150"/>
      <c r="BW871" s="150"/>
      <c r="BX871" s="150"/>
      <c r="BY871" s="150"/>
      <c r="BZ871" s="150"/>
      <c r="CA871" s="150"/>
      <c r="CB871" s="150"/>
      <c r="CC871" s="150"/>
      <c r="CD871" s="150"/>
      <c r="CE871" s="150"/>
      <c r="CF871" s="150"/>
      <c r="CG871" s="150"/>
      <c r="CH871" s="150"/>
      <c r="CI871" s="150"/>
      <c r="CJ871" s="150"/>
      <c r="CK871" s="150"/>
      <c r="CL871" s="150"/>
      <c r="CM871" s="150"/>
      <c r="CN871" s="150"/>
      <c r="CO871" s="150"/>
      <c r="CP871" s="150"/>
      <c r="CQ871" s="150"/>
      <c r="CR871" s="150"/>
      <c r="CS871" s="150"/>
      <c r="CT871" s="150"/>
      <c r="CU871" s="150"/>
      <c r="CV871" s="150"/>
      <c r="CW871" s="150"/>
      <c r="CX871" s="150"/>
      <c r="CY871" s="150"/>
    </row>
    <row r="872" ht="12.75" customHeight="1">
      <c r="A872" s="151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  <c r="BL872" s="150"/>
      <c r="BM872" s="150"/>
      <c r="BN872" s="150"/>
      <c r="BO872" s="150"/>
      <c r="BP872" s="150"/>
      <c r="BQ872" s="150"/>
      <c r="BR872" s="150"/>
      <c r="BS872" s="150"/>
      <c r="BT872" s="150"/>
      <c r="BU872" s="150"/>
      <c r="BV872" s="150"/>
      <c r="BW872" s="150"/>
      <c r="BX872" s="150"/>
      <c r="BY872" s="150"/>
      <c r="BZ872" s="150"/>
      <c r="CA872" s="150"/>
      <c r="CB872" s="150"/>
      <c r="CC872" s="150"/>
      <c r="CD872" s="150"/>
      <c r="CE872" s="150"/>
      <c r="CF872" s="150"/>
      <c r="CG872" s="150"/>
      <c r="CH872" s="150"/>
      <c r="CI872" s="150"/>
      <c r="CJ872" s="150"/>
      <c r="CK872" s="150"/>
      <c r="CL872" s="150"/>
      <c r="CM872" s="150"/>
      <c r="CN872" s="150"/>
      <c r="CO872" s="150"/>
      <c r="CP872" s="150"/>
      <c r="CQ872" s="150"/>
      <c r="CR872" s="150"/>
      <c r="CS872" s="150"/>
      <c r="CT872" s="150"/>
      <c r="CU872" s="150"/>
      <c r="CV872" s="150"/>
      <c r="CW872" s="150"/>
      <c r="CX872" s="150"/>
      <c r="CY872" s="150"/>
    </row>
    <row r="873" ht="12.75" customHeight="1">
      <c r="A873" s="151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  <c r="BL873" s="150"/>
      <c r="BM873" s="150"/>
      <c r="BN873" s="150"/>
      <c r="BO873" s="150"/>
      <c r="BP873" s="150"/>
      <c r="BQ873" s="150"/>
      <c r="BR873" s="150"/>
      <c r="BS873" s="150"/>
      <c r="BT873" s="150"/>
      <c r="BU873" s="150"/>
      <c r="BV873" s="150"/>
      <c r="BW873" s="150"/>
      <c r="BX873" s="150"/>
      <c r="BY873" s="150"/>
      <c r="BZ873" s="150"/>
      <c r="CA873" s="150"/>
      <c r="CB873" s="150"/>
      <c r="CC873" s="150"/>
      <c r="CD873" s="150"/>
      <c r="CE873" s="150"/>
      <c r="CF873" s="150"/>
      <c r="CG873" s="150"/>
      <c r="CH873" s="150"/>
      <c r="CI873" s="150"/>
      <c r="CJ873" s="150"/>
      <c r="CK873" s="150"/>
      <c r="CL873" s="150"/>
      <c r="CM873" s="150"/>
      <c r="CN873" s="150"/>
      <c r="CO873" s="150"/>
      <c r="CP873" s="150"/>
      <c r="CQ873" s="150"/>
      <c r="CR873" s="150"/>
      <c r="CS873" s="150"/>
      <c r="CT873" s="150"/>
      <c r="CU873" s="150"/>
      <c r="CV873" s="150"/>
      <c r="CW873" s="150"/>
      <c r="CX873" s="150"/>
      <c r="CY873" s="150"/>
    </row>
    <row r="874" ht="12.75" customHeight="1">
      <c r="A874" s="151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  <c r="BL874" s="150"/>
      <c r="BM874" s="150"/>
      <c r="BN874" s="150"/>
      <c r="BO874" s="150"/>
      <c r="BP874" s="150"/>
      <c r="BQ874" s="150"/>
      <c r="BR874" s="150"/>
      <c r="BS874" s="150"/>
      <c r="BT874" s="150"/>
      <c r="BU874" s="150"/>
      <c r="BV874" s="150"/>
      <c r="BW874" s="150"/>
      <c r="BX874" s="150"/>
      <c r="BY874" s="150"/>
      <c r="BZ874" s="150"/>
      <c r="CA874" s="150"/>
      <c r="CB874" s="150"/>
      <c r="CC874" s="150"/>
      <c r="CD874" s="150"/>
      <c r="CE874" s="150"/>
      <c r="CF874" s="150"/>
      <c r="CG874" s="150"/>
      <c r="CH874" s="150"/>
      <c r="CI874" s="150"/>
      <c r="CJ874" s="150"/>
      <c r="CK874" s="150"/>
      <c r="CL874" s="150"/>
      <c r="CM874" s="150"/>
      <c r="CN874" s="150"/>
      <c r="CO874" s="150"/>
      <c r="CP874" s="150"/>
      <c r="CQ874" s="150"/>
      <c r="CR874" s="150"/>
      <c r="CS874" s="150"/>
      <c r="CT874" s="150"/>
      <c r="CU874" s="150"/>
      <c r="CV874" s="150"/>
      <c r="CW874" s="150"/>
      <c r="CX874" s="150"/>
      <c r="CY874" s="150"/>
    </row>
    <row r="875" ht="12.75" customHeight="1">
      <c r="A875" s="151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  <c r="BL875" s="150"/>
      <c r="BM875" s="150"/>
      <c r="BN875" s="150"/>
      <c r="BO875" s="150"/>
      <c r="BP875" s="150"/>
      <c r="BQ875" s="150"/>
      <c r="BR875" s="150"/>
      <c r="BS875" s="150"/>
      <c r="BT875" s="150"/>
      <c r="BU875" s="150"/>
      <c r="BV875" s="150"/>
      <c r="BW875" s="150"/>
      <c r="BX875" s="150"/>
      <c r="BY875" s="150"/>
      <c r="BZ875" s="150"/>
      <c r="CA875" s="150"/>
      <c r="CB875" s="150"/>
      <c r="CC875" s="150"/>
      <c r="CD875" s="150"/>
      <c r="CE875" s="150"/>
      <c r="CF875" s="150"/>
      <c r="CG875" s="150"/>
      <c r="CH875" s="150"/>
      <c r="CI875" s="150"/>
      <c r="CJ875" s="150"/>
      <c r="CK875" s="150"/>
      <c r="CL875" s="150"/>
      <c r="CM875" s="150"/>
      <c r="CN875" s="150"/>
      <c r="CO875" s="150"/>
      <c r="CP875" s="150"/>
      <c r="CQ875" s="150"/>
      <c r="CR875" s="150"/>
      <c r="CS875" s="150"/>
      <c r="CT875" s="150"/>
      <c r="CU875" s="150"/>
      <c r="CV875" s="150"/>
      <c r="CW875" s="150"/>
      <c r="CX875" s="150"/>
      <c r="CY875" s="150"/>
    </row>
    <row r="876" ht="12.75" customHeight="1">
      <c r="A876" s="151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  <c r="BL876" s="150"/>
      <c r="BM876" s="150"/>
      <c r="BN876" s="150"/>
      <c r="BO876" s="150"/>
      <c r="BP876" s="150"/>
      <c r="BQ876" s="150"/>
      <c r="BR876" s="150"/>
      <c r="BS876" s="150"/>
      <c r="BT876" s="150"/>
      <c r="BU876" s="150"/>
      <c r="BV876" s="150"/>
      <c r="BW876" s="150"/>
      <c r="BX876" s="150"/>
      <c r="BY876" s="150"/>
      <c r="BZ876" s="150"/>
      <c r="CA876" s="150"/>
      <c r="CB876" s="150"/>
      <c r="CC876" s="150"/>
      <c r="CD876" s="150"/>
      <c r="CE876" s="150"/>
      <c r="CF876" s="150"/>
      <c r="CG876" s="150"/>
      <c r="CH876" s="150"/>
      <c r="CI876" s="150"/>
      <c r="CJ876" s="150"/>
      <c r="CK876" s="150"/>
      <c r="CL876" s="150"/>
      <c r="CM876" s="150"/>
      <c r="CN876" s="150"/>
      <c r="CO876" s="150"/>
      <c r="CP876" s="150"/>
      <c r="CQ876" s="150"/>
      <c r="CR876" s="150"/>
      <c r="CS876" s="150"/>
      <c r="CT876" s="150"/>
      <c r="CU876" s="150"/>
      <c r="CV876" s="150"/>
      <c r="CW876" s="150"/>
      <c r="CX876" s="150"/>
      <c r="CY876" s="150"/>
    </row>
    <row r="877" ht="12.75" customHeight="1">
      <c r="A877" s="151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  <c r="BL877" s="150"/>
      <c r="BM877" s="150"/>
      <c r="BN877" s="150"/>
      <c r="BO877" s="150"/>
      <c r="BP877" s="150"/>
      <c r="BQ877" s="150"/>
      <c r="BR877" s="150"/>
      <c r="BS877" s="150"/>
      <c r="BT877" s="150"/>
      <c r="BU877" s="150"/>
      <c r="BV877" s="150"/>
      <c r="BW877" s="150"/>
      <c r="BX877" s="150"/>
      <c r="BY877" s="150"/>
      <c r="BZ877" s="150"/>
      <c r="CA877" s="150"/>
      <c r="CB877" s="150"/>
      <c r="CC877" s="150"/>
      <c r="CD877" s="150"/>
      <c r="CE877" s="150"/>
      <c r="CF877" s="150"/>
      <c r="CG877" s="150"/>
      <c r="CH877" s="150"/>
      <c r="CI877" s="150"/>
      <c r="CJ877" s="150"/>
      <c r="CK877" s="150"/>
      <c r="CL877" s="150"/>
      <c r="CM877" s="150"/>
      <c r="CN877" s="150"/>
      <c r="CO877" s="150"/>
      <c r="CP877" s="150"/>
      <c r="CQ877" s="150"/>
      <c r="CR877" s="150"/>
      <c r="CS877" s="150"/>
      <c r="CT877" s="150"/>
      <c r="CU877" s="150"/>
      <c r="CV877" s="150"/>
      <c r="CW877" s="150"/>
      <c r="CX877" s="150"/>
      <c r="CY877" s="150"/>
    </row>
    <row r="878" ht="12.75" customHeight="1">
      <c r="A878" s="151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  <c r="BL878" s="150"/>
      <c r="BM878" s="150"/>
      <c r="BN878" s="150"/>
      <c r="BO878" s="150"/>
      <c r="BP878" s="150"/>
      <c r="BQ878" s="150"/>
      <c r="BR878" s="150"/>
      <c r="BS878" s="150"/>
      <c r="BT878" s="150"/>
      <c r="BU878" s="150"/>
      <c r="BV878" s="150"/>
      <c r="BW878" s="150"/>
      <c r="BX878" s="150"/>
      <c r="BY878" s="150"/>
      <c r="BZ878" s="150"/>
      <c r="CA878" s="150"/>
      <c r="CB878" s="150"/>
      <c r="CC878" s="150"/>
      <c r="CD878" s="150"/>
      <c r="CE878" s="150"/>
      <c r="CF878" s="150"/>
      <c r="CG878" s="150"/>
      <c r="CH878" s="150"/>
      <c r="CI878" s="150"/>
      <c r="CJ878" s="150"/>
      <c r="CK878" s="150"/>
      <c r="CL878" s="150"/>
      <c r="CM878" s="150"/>
      <c r="CN878" s="150"/>
      <c r="CO878" s="150"/>
      <c r="CP878" s="150"/>
      <c r="CQ878" s="150"/>
      <c r="CR878" s="150"/>
      <c r="CS878" s="150"/>
      <c r="CT878" s="150"/>
      <c r="CU878" s="150"/>
      <c r="CV878" s="150"/>
      <c r="CW878" s="150"/>
      <c r="CX878" s="150"/>
      <c r="CY878" s="150"/>
    </row>
    <row r="879" ht="12.75" customHeight="1">
      <c r="A879" s="151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  <c r="BL879" s="150"/>
      <c r="BM879" s="150"/>
      <c r="BN879" s="150"/>
      <c r="BO879" s="150"/>
      <c r="BP879" s="150"/>
      <c r="BQ879" s="150"/>
      <c r="BR879" s="150"/>
      <c r="BS879" s="150"/>
      <c r="BT879" s="150"/>
      <c r="BU879" s="150"/>
      <c r="BV879" s="150"/>
      <c r="BW879" s="150"/>
      <c r="BX879" s="150"/>
      <c r="BY879" s="150"/>
      <c r="BZ879" s="150"/>
      <c r="CA879" s="150"/>
      <c r="CB879" s="150"/>
      <c r="CC879" s="150"/>
      <c r="CD879" s="150"/>
      <c r="CE879" s="150"/>
      <c r="CF879" s="150"/>
      <c r="CG879" s="150"/>
      <c r="CH879" s="150"/>
      <c r="CI879" s="150"/>
      <c r="CJ879" s="150"/>
      <c r="CK879" s="150"/>
      <c r="CL879" s="150"/>
      <c r="CM879" s="150"/>
      <c r="CN879" s="150"/>
      <c r="CO879" s="150"/>
      <c r="CP879" s="150"/>
      <c r="CQ879" s="150"/>
      <c r="CR879" s="150"/>
      <c r="CS879" s="150"/>
      <c r="CT879" s="150"/>
      <c r="CU879" s="150"/>
      <c r="CV879" s="150"/>
      <c r="CW879" s="150"/>
      <c r="CX879" s="150"/>
      <c r="CY879" s="150"/>
    </row>
    <row r="880" ht="12.75" customHeight="1">
      <c r="A880" s="151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  <c r="BL880" s="150"/>
      <c r="BM880" s="150"/>
      <c r="BN880" s="150"/>
      <c r="BO880" s="150"/>
      <c r="BP880" s="150"/>
      <c r="BQ880" s="150"/>
      <c r="BR880" s="150"/>
      <c r="BS880" s="150"/>
      <c r="BT880" s="150"/>
      <c r="BU880" s="150"/>
      <c r="BV880" s="150"/>
      <c r="BW880" s="150"/>
      <c r="BX880" s="150"/>
      <c r="BY880" s="150"/>
      <c r="BZ880" s="150"/>
      <c r="CA880" s="150"/>
      <c r="CB880" s="150"/>
      <c r="CC880" s="150"/>
      <c r="CD880" s="150"/>
      <c r="CE880" s="150"/>
      <c r="CF880" s="150"/>
      <c r="CG880" s="150"/>
      <c r="CH880" s="150"/>
      <c r="CI880" s="150"/>
      <c r="CJ880" s="150"/>
      <c r="CK880" s="150"/>
      <c r="CL880" s="150"/>
      <c r="CM880" s="150"/>
      <c r="CN880" s="150"/>
      <c r="CO880" s="150"/>
      <c r="CP880" s="150"/>
      <c r="CQ880" s="150"/>
      <c r="CR880" s="150"/>
      <c r="CS880" s="150"/>
      <c r="CT880" s="150"/>
      <c r="CU880" s="150"/>
      <c r="CV880" s="150"/>
      <c r="CW880" s="150"/>
      <c r="CX880" s="150"/>
      <c r="CY880" s="150"/>
    </row>
    <row r="881" ht="12.75" customHeight="1">
      <c r="A881" s="151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  <c r="BL881" s="150"/>
      <c r="BM881" s="150"/>
      <c r="BN881" s="150"/>
      <c r="BO881" s="150"/>
      <c r="BP881" s="150"/>
      <c r="BQ881" s="150"/>
      <c r="BR881" s="150"/>
      <c r="BS881" s="150"/>
      <c r="BT881" s="150"/>
      <c r="BU881" s="150"/>
      <c r="BV881" s="150"/>
      <c r="BW881" s="150"/>
      <c r="BX881" s="150"/>
      <c r="BY881" s="150"/>
      <c r="BZ881" s="150"/>
      <c r="CA881" s="150"/>
      <c r="CB881" s="150"/>
      <c r="CC881" s="150"/>
      <c r="CD881" s="150"/>
      <c r="CE881" s="150"/>
      <c r="CF881" s="150"/>
      <c r="CG881" s="150"/>
      <c r="CH881" s="150"/>
      <c r="CI881" s="150"/>
      <c r="CJ881" s="150"/>
      <c r="CK881" s="150"/>
      <c r="CL881" s="150"/>
      <c r="CM881" s="150"/>
      <c r="CN881" s="150"/>
      <c r="CO881" s="150"/>
      <c r="CP881" s="150"/>
      <c r="CQ881" s="150"/>
      <c r="CR881" s="150"/>
      <c r="CS881" s="150"/>
      <c r="CT881" s="150"/>
      <c r="CU881" s="150"/>
      <c r="CV881" s="150"/>
      <c r="CW881" s="150"/>
      <c r="CX881" s="150"/>
      <c r="CY881" s="150"/>
    </row>
    <row r="882" ht="12.75" customHeight="1">
      <c r="A882" s="151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  <c r="BL882" s="150"/>
      <c r="BM882" s="150"/>
      <c r="BN882" s="150"/>
      <c r="BO882" s="150"/>
      <c r="BP882" s="150"/>
      <c r="BQ882" s="150"/>
      <c r="BR882" s="150"/>
      <c r="BS882" s="150"/>
      <c r="BT882" s="150"/>
      <c r="BU882" s="150"/>
      <c r="BV882" s="150"/>
      <c r="BW882" s="150"/>
      <c r="BX882" s="150"/>
      <c r="BY882" s="150"/>
      <c r="BZ882" s="150"/>
      <c r="CA882" s="150"/>
      <c r="CB882" s="150"/>
      <c r="CC882" s="150"/>
      <c r="CD882" s="150"/>
      <c r="CE882" s="150"/>
      <c r="CF882" s="150"/>
      <c r="CG882" s="150"/>
      <c r="CH882" s="150"/>
      <c r="CI882" s="150"/>
      <c r="CJ882" s="150"/>
      <c r="CK882" s="150"/>
      <c r="CL882" s="150"/>
      <c r="CM882" s="150"/>
      <c r="CN882" s="150"/>
      <c r="CO882" s="150"/>
      <c r="CP882" s="150"/>
      <c r="CQ882" s="150"/>
      <c r="CR882" s="150"/>
      <c r="CS882" s="150"/>
      <c r="CT882" s="150"/>
      <c r="CU882" s="150"/>
      <c r="CV882" s="150"/>
      <c r="CW882" s="150"/>
      <c r="CX882" s="150"/>
      <c r="CY882" s="150"/>
    </row>
    <row r="883" ht="12.75" customHeight="1">
      <c r="A883" s="151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  <c r="BL883" s="150"/>
      <c r="BM883" s="150"/>
      <c r="BN883" s="150"/>
      <c r="BO883" s="150"/>
      <c r="BP883" s="150"/>
      <c r="BQ883" s="150"/>
      <c r="BR883" s="150"/>
      <c r="BS883" s="150"/>
      <c r="BT883" s="150"/>
      <c r="BU883" s="150"/>
      <c r="BV883" s="150"/>
      <c r="BW883" s="150"/>
      <c r="BX883" s="150"/>
      <c r="BY883" s="150"/>
      <c r="BZ883" s="150"/>
      <c r="CA883" s="150"/>
      <c r="CB883" s="150"/>
      <c r="CC883" s="150"/>
      <c r="CD883" s="150"/>
      <c r="CE883" s="150"/>
      <c r="CF883" s="150"/>
      <c r="CG883" s="150"/>
      <c r="CH883" s="150"/>
      <c r="CI883" s="150"/>
      <c r="CJ883" s="150"/>
      <c r="CK883" s="150"/>
      <c r="CL883" s="150"/>
      <c r="CM883" s="150"/>
      <c r="CN883" s="150"/>
      <c r="CO883" s="150"/>
      <c r="CP883" s="150"/>
      <c r="CQ883" s="150"/>
      <c r="CR883" s="150"/>
      <c r="CS883" s="150"/>
      <c r="CT883" s="150"/>
      <c r="CU883" s="150"/>
      <c r="CV883" s="150"/>
      <c r="CW883" s="150"/>
      <c r="CX883" s="150"/>
      <c r="CY883" s="150"/>
    </row>
    <row r="884" ht="12.75" customHeight="1">
      <c r="A884" s="151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  <c r="BL884" s="150"/>
      <c r="BM884" s="150"/>
      <c r="BN884" s="150"/>
      <c r="BO884" s="150"/>
      <c r="BP884" s="150"/>
      <c r="BQ884" s="150"/>
      <c r="BR884" s="150"/>
      <c r="BS884" s="150"/>
      <c r="BT884" s="150"/>
      <c r="BU884" s="150"/>
      <c r="BV884" s="150"/>
      <c r="BW884" s="150"/>
      <c r="BX884" s="150"/>
      <c r="BY884" s="150"/>
      <c r="BZ884" s="150"/>
      <c r="CA884" s="150"/>
      <c r="CB884" s="150"/>
      <c r="CC884" s="150"/>
      <c r="CD884" s="150"/>
      <c r="CE884" s="150"/>
      <c r="CF884" s="150"/>
      <c r="CG884" s="150"/>
      <c r="CH884" s="150"/>
      <c r="CI884" s="150"/>
      <c r="CJ884" s="150"/>
      <c r="CK884" s="150"/>
      <c r="CL884" s="150"/>
      <c r="CM884" s="150"/>
      <c r="CN884" s="150"/>
      <c r="CO884" s="150"/>
      <c r="CP884" s="150"/>
      <c r="CQ884" s="150"/>
      <c r="CR884" s="150"/>
      <c r="CS884" s="150"/>
      <c r="CT884" s="150"/>
      <c r="CU884" s="150"/>
      <c r="CV884" s="150"/>
      <c r="CW884" s="150"/>
      <c r="CX884" s="150"/>
      <c r="CY884" s="150"/>
    </row>
    <row r="885" ht="12.75" customHeight="1">
      <c r="A885" s="151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  <c r="BL885" s="150"/>
      <c r="BM885" s="150"/>
      <c r="BN885" s="150"/>
      <c r="BO885" s="150"/>
      <c r="BP885" s="150"/>
      <c r="BQ885" s="150"/>
      <c r="BR885" s="150"/>
      <c r="BS885" s="150"/>
      <c r="BT885" s="150"/>
      <c r="BU885" s="150"/>
      <c r="BV885" s="150"/>
      <c r="BW885" s="150"/>
      <c r="BX885" s="150"/>
      <c r="BY885" s="150"/>
      <c r="BZ885" s="150"/>
      <c r="CA885" s="150"/>
      <c r="CB885" s="150"/>
      <c r="CC885" s="150"/>
      <c r="CD885" s="150"/>
      <c r="CE885" s="150"/>
      <c r="CF885" s="150"/>
      <c r="CG885" s="150"/>
      <c r="CH885" s="150"/>
      <c r="CI885" s="150"/>
      <c r="CJ885" s="150"/>
      <c r="CK885" s="150"/>
      <c r="CL885" s="150"/>
      <c r="CM885" s="150"/>
      <c r="CN885" s="150"/>
      <c r="CO885" s="150"/>
      <c r="CP885" s="150"/>
      <c r="CQ885" s="150"/>
      <c r="CR885" s="150"/>
      <c r="CS885" s="150"/>
      <c r="CT885" s="150"/>
      <c r="CU885" s="150"/>
      <c r="CV885" s="150"/>
      <c r="CW885" s="150"/>
      <c r="CX885" s="150"/>
      <c r="CY885" s="150"/>
    </row>
    <row r="886" ht="12.75" customHeight="1">
      <c r="A886" s="151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  <c r="BL886" s="150"/>
      <c r="BM886" s="150"/>
      <c r="BN886" s="150"/>
      <c r="BO886" s="150"/>
      <c r="BP886" s="150"/>
      <c r="BQ886" s="150"/>
      <c r="BR886" s="150"/>
      <c r="BS886" s="150"/>
      <c r="BT886" s="150"/>
      <c r="BU886" s="150"/>
      <c r="BV886" s="150"/>
      <c r="BW886" s="150"/>
      <c r="BX886" s="150"/>
      <c r="BY886" s="150"/>
      <c r="BZ886" s="150"/>
      <c r="CA886" s="150"/>
      <c r="CB886" s="150"/>
      <c r="CC886" s="150"/>
      <c r="CD886" s="150"/>
      <c r="CE886" s="150"/>
      <c r="CF886" s="150"/>
      <c r="CG886" s="150"/>
      <c r="CH886" s="150"/>
      <c r="CI886" s="150"/>
      <c r="CJ886" s="150"/>
      <c r="CK886" s="150"/>
      <c r="CL886" s="150"/>
      <c r="CM886" s="150"/>
      <c r="CN886" s="150"/>
      <c r="CO886" s="150"/>
      <c r="CP886" s="150"/>
      <c r="CQ886" s="150"/>
      <c r="CR886" s="150"/>
      <c r="CS886" s="150"/>
      <c r="CT886" s="150"/>
      <c r="CU886" s="150"/>
      <c r="CV886" s="150"/>
      <c r="CW886" s="150"/>
      <c r="CX886" s="150"/>
      <c r="CY886" s="150"/>
    </row>
    <row r="887" ht="12.75" customHeight="1">
      <c r="A887" s="151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  <c r="BL887" s="150"/>
      <c r="BM887" s="150"/>
      <c r="BN887" s="150"/>
      <c r="BO887" s="150"/>
      <c r="BP887" s="150"/>
      <c r="BQ887" s="150"/>
      <c r="BR887" s="150"/>
      <c r="BS887" s="150"/>
      <c r="BT887" s="150"/>
      <c r="BU887" s="150"/>
      <c r="BV887" s="150"/>
      <c r="BW887" s="150"/>
      <c r="BX887" s="150"/>
      <c r="BY887" s="150"/>
      <c r="BZ887" s="150"/>
      <c r="CA887" s="150"/>
      <c r="CB887" s="150"/>
      <c r="CC887" s="150"/>
      <c r="CD887" s="150"/>
      <c r="CE887" s="150"/>
      <c r="CF887" s="150"/>
      <c r="CG887" s="150"/>
      <c r="CH887" s="150"/>
      <c r="CI887" s="150"/>
      <c r="CJ887" s="150"/>
      <c r="CK887" s="150"/>
      <c r="CL887" s="150"/>
      <c r="CM887" s="150"/>
      <c r="CN887" s="150"/>
      <c r="CO887" s="150"/>
      <c r="CP887" s="150"/>
      <c r="CQ887" s="150"/>
      <c r="CR887" s="150"/>
      <c r="CS887" s="150"/>
      <c r="CT887" s="150"/>
      <c r="CU887" s="150"/>
      <c r="CV887" s="150"/>
      <c r="CW887" s="150"/>
      <c r="CX887" s="150"/>
      <c r="CY887" s="150"/>
    </row>
    <row r="888" ht="12.75" customHeight="1">
      <c r="A888" s="151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  <c r="BL888" s="150"/>
      <c r="BM888" s="150"/>
      <c r="BN888" s="150"/>
      <c r="BO888" s="150"/>
      <c r="BP888" s="150"/>
      <c r="BQ888" s="150"/>
      <c r="BR888" s="150"/>
      <c r="BS888" s="150"/>
      <c r="BT888" s="150"/>
      <c r="BU888" s="150"/>
      <c r="BV888" s="150"/>
      <c r="BW888" s="150"/>
      <c r="BX888" s="150"/>
      <c r="BY888" s="150"/>
      <c r="BZ888" s="150"/>
      <c r="CA888" s="150"/>
      <c r="CB888" s="150"/>
      <c r="CC888" s="150"/>
      <c r="CD888" s="150"/>
      <c r="CE888" s="150"/>
      <c r="CF888" s="150"/>
      <c r="CG888" s="150"/>
      <c r="CH888" s="150"/>
      <c r="CI888" s="150"/>
      <c r="CJ888" s="150"/>
      <c r="CK888" s="150"/>
      <c r="CL888" s="150"/>
      <c r="CM888" s="150"/>
      <c r="CN888" s="150"/>
      <c r="CO888" s="150"/>
      <c r="CP888" s="150"/>
      <c r="CQ888" s="150"/>
      <c r="CR888" s="150"/>
      <c r="CS888" s="150"/>
      <c r="CT888" s="150"/>
      <c r="CU888" s="150"/>
      <c r="CV888" s="150"/>
      <c r="CW888" s="150"/>
      <c r="CX888" s="150"/>
      <c r="CY888" s="150"/>
    </row>
    <row r="889" ht="12.75" customHeight="1">
      <c r="A889" s="151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  <c r="BL889" s="150"/>
      <c r="BM889" s="150"/>
      <c r="BN889" s="150"/>
      <c r="BO889" s="150"/>
      <c r="BP889" s="150"/>
      <c r="BQ889" s="150"/>
      <c r="BR889" s="150"/>
      <c r="BS889" s="150"/>
      <c r="BT889" s="150"/>
      <c r="BU889" s="150"/>
      <c r="BV889" s="150"/>
      <c r="BW889" s="150"/>
      <c r="BX889" s="150"/>
      <c r="BY889" s="150"/>
      <c r="BZ889" s="150"/>
      <c r="CA889" s="150"/>
      <c r="CB889" s="150"/>
      <c r="CC889" s="150"/>
      <c r="CD889" s="150"/>
      <c r="CE889" s="150"/>
      <c r="CF889" s="150"/>
      <c r="CG889" s="150"/>
      <c r="CH889" s="150"/>
      <c r="CI889" s="150"/>
      <c r="CJ889" s="150"/>
      <c r="CK889" s="150"/>
      <c r="CL889" s="150"/>
      <c r="CM889" s="150"/>
      <c r="CN889" s="150"/>
      <c r="CO889" s="150"/>
      <c r="CP889" s="150"/>
      <c r="CQ889" s="150"/>
      <c r="CR889" s="150"/>
      <c r="CS889" s="150"/>
      <c r="CT889" s="150"/>
      <c r="CU889" s="150"/>
      <c r="CV889" s="150"/>
      <c r="CW889" s="150"/>
      <c r="CX889" s="150"/>
      <c r="CY889" s="150"/>
    </row>
    <row r="890" ht="12.75" customHeight="1">
      <c r="A890" s="151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  <c r="BL890" s="150"/>
      <c r="BM890" s="150"/>
      <c r="BN890" s="150"/>
      <c r="BO890" s="150"/>
      <c r="BP890" s="150"/>
      <c r="BQ890" s="150"/>
      <c r="BR890" s="150"/>
      <c r="BS890" s="150"/>
      <c r="BT890" s="150"/>
      <c r="BU890" s="150"/>
      <c r="BV890" s="150"/>
      <c r="BW890" s="150"/>
      <c r="BX890" s="150"/>
      <c r="BY890" s="150"/>
      <c r="BZ890" s="150"/>
      <c r="CA890" s="150"/>
      <c r="CB890" s="150"/>
      <c r="CC890" s="150"/>
      <c r="CD890" s="150"/>
      <c r="CE890" s="150"/>
      <c r="CF890" s="150"/>
      <c r="CG890" s="150"/>
      <c r="CH890" s="150"/>
      <c r="CI890" s="150"/>
      <c r="CJ890" s="150"/>
      <c r="CK890" s="150"/>
      <c r="CL890" s="150"/>
      <c r="CM890" s="150"/>
      <c r="CN890" s="150"/>
      <c r="CO890" s="150"/>
      <c r="CP890" s="150"/>
      <c r="CQ890" s="150"/>
      <c r="CR890" s="150"/>
      <c r="CS890" s="150"/>
      <c r="CT890" s="150"/>
      <c r="CU890" s="150"/>
      <c r="CV890" s="150"/>
      <c r="CW890" s="150"/>
      <c r="CX890" s="150"/>
      <c r="CY890" s="150"/>
    </row>
    <row r="891" ht="12.75" customHeight="1">
      <c r="A891" s="151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  <c r="BL891" s="150"/>
      <c r="BM891" s="150"/>
      <c r="BN891" s="150"/>
      <c r="BO891" s="150"/>
      <c r="BP891" s="150"/>
      <c r="BQ891" s="150"/>
      <c r="BR891" s="150"/>
      <c r="BS891" s="150"/>
      <c r="BT891" s="150"/>
      <c r="BU891" s="150"/>
      <c r="BV891" s="150"/>
      <c r="BW891" s="150"/>
      <c r="BX891" s="150"/>
      <c r="BY891" s="150"/>
      <c r="BZ891" s="150"/>
      <c r="CA891" s="150"/>
      <c r="CB891" s="150"/>
      <c r="CC891" s="150"/>
      <c r="CD891" s="150"/>
      <c r="CE891" s="150"/>
      <c r="CF891" s="150"/>
      <c r="CG891" s="150"/>
      <c r="CH891" s="150"/>
      <c r="CI891" s="150"/>
      <c r="CJ891" s="150"/>
      <c r="CK891" s="150"/>
      <c r="CL891" s="150"/>
      <c r="CM891" s="150"/>
      <c r="CN891" s="150"/>
      <c r="CO891" s="150"/>
      <c r="CP891" s="150"/>
      <c r="CQ891" s="150"/>
      <c r="CR891" s="150"/>
      <c r="CS891" s="150"/>
      <c r="CT891" s="150"/>
      <c r="CU891" s="150"/>
      <c r="CV891" s="150"/>
      <c r="CW891" s="150"/>
      <c r="CX891" s="150"/>
      <c r="CY891" s="150"/>
    </row>
    <row r="892" ht="12.75" customHeight="1">
      <c r="A892" s="151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  <c r="BL892" s="150"/>
      <c r="BM892" s="150"/>
      <c r="BN892" s="150"/>
      <c r="BO892" s="150"/>
      <c r="BP892" s="150"/>
      <c r="BQ892" s="150"/>
      <c r="BR892" s="150"/>
      <c r="BS892" s="150"/>
      <c r="BT892" s="150"/>
      <c r="BU892" s="150"/>
      <c r="BV892" s="150"/>
      <c r="BW892" s="150"/>
      <c r="BX892" s="150"/>
      <c r="BY892" s="150"/>
      <c r="BZ892" s="150"/>
      <c r="CA892" s="150"/>
      <c r="CB892" s="150"/>
      <c r="CC892" s="150"/>
      <c r="CD892" s="150"/>
      <c r="CE892" s="150"/>
      <c r="CF892" s="150"/>
      <c r="CG892" s="150"/>
      <c r="CH892" s="150"/>
      <c r="CI892" s="150"/>
      <c r="CJ892" s="150"/>
      <c r="CK892" s="150"/>
      <c r="CL892" s="150"/>
      <c r="CM892" s="150"/>
      <c r="CN892" s="150"/>
      <c r="CO892" s="150"/>
      <c r="CP892" s="150"/>
      <c r="CQ892" s="150"/>
      <c r="CR892" s="150"/>
      <c r="CS892" s="150"/>
      <c r="CT892" s="150"/>
      <c r="CU892" s="150"/>
      <c r="CV892" s="150"/>
      <c r="CW892" s="150"/>
      <c r="CX892" s="150"/>
      <c r="CY892" s="150"/>
    </row>
    <row r="893" ht="12.75" customHeight="1">
      <c r="A893" s="151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  <c r="BL893" s="150"/>
      <c r="BM893" s="150"/>
      <c r="BN893" s="150"/>
      <c r="BO893" s="150"/>
      <c r="BP893" s="150"/>
      <c r="BQ893" s="150"/>
      <c r="BR893" s="150"/>
      <c r="BS893" s="150"/>
      <c r="BT893" s="150"/>
      <c r="BU893" s="150"/>
      <c r="BV893" s="150"/>
      <c r="BW893" s="150"/>
      <c r="BX893" s="150"/>
      <c r="BY893" s="150"/>
      <c r="BZ893" s="150"/>
      <c r="CA893" s="150"/>
      <c r="CB893" s="150"/>
      <c r="CC893" s="150"/>
      <c r="CD893" s="150"/>
      <c r="CE893" s="150"/>
      <c r="CF893" s="150"/>
      <c r="CG893" s="150"/>
      <c r="CH893" s="150"/>
      <c r="CI893" s="150"/>
      <c r="CJ893" s="150"/>
      <c r="CK893" s="150"/>
      <c r="CL893" s="150"/>
      <c r="CM893" s="150"/>
      <c r="CN893" s="150"/>
      <c r="CO893" s="150"/>
      <c r="CP893" s="150"/>
      <c r="CQ893" s="150"/>
      <c r="CR893" s="150"/>
      <c r="CS893" s="150"/>
      <c r="CT893" s="150"/>
      <c r="CU893" s="150"/>
      <c r="CV893" s="150"/>
      <c r="CW893" s="150"/>
      <c r="CX893" s="150"/>
      <c r="CY893" s="150"/>
    </row>
    <row r="894" ht="12.75" customHeight="1">
      <c r="A894" s="151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  <c r="BL894" s="150"/>
      <c r="BM894" s="150"/>
      <c r="BN894" s="150"/>
      <c r="BO894" s="150"/>
      <c r="BP894" s="150"/>
      <c r="BQ894" s="150"/>
      <c r="BR894" s="150"/>
      <c r="BS894" s="150"/>
      <c r="BT894" s="150"/>
      <c r="BU894" s="150"/>
      <c r="BV894" s="150"/>
      <c r="BW894" s="150"/>
      <c r="BX894" s="150"/>
      <c r="BY894" s="150"/>
      <c r="BZ894" s="150"/>
      <c r="CA894" s="150"/>
      <c r="CB894" s="150"/>
      <c r="CC894" s="150"/>
      <c r="CD894" s="150"/>
      <c r="CE894" s="150"/>
      <c r="CF894" s="150"/>
      <c r="CG894" s="150"/>
      <c r="CH894" s="150"/>
      <c r="CI894" s="150"/>
      <c r="CJ894" s="150"/>
      <c r="CK894" s="150"/>
      <c r="CL894" s="150"/>
      <c r="CM894" s="150"/>
      <c r="CN894" s="150"/>
      <c r="CO894" s="150"/>
      <c r="CP894" s="150"/>
      <c r="CQ894" s="150"/>
      <c r="CR894" s="150"/>
      <c r="CS894" s="150"/>
      <c r="CT894" s="150"/>
      <c r="CU894" s="150"/>
      <c r="CV894" s="150"/>
      <c r="CW894" s="150"/>
      <c r="CX894" s="150"/>
      <c r="CY894" s="150"/>
    </row>
    <row r="895" ht="12.75" customHeight="1">
      <c r="A895" s="151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  <c r="BL895" s="150"/>
      <c r="BM895" s="150"/>
      <c r="BN895" s="150"/>
      <c r="BO895" s="150"/>
      <c r="BP895" s="150"/>
      <c r="BQ895" s="150"/>
      <c r="BR895" s="150"/>
      <c r="BS895" s="150"/>
      <c r="BT895" s="150"/>
      <c r="BU895" s="150"/>
      <c r="BV895" s="150"/>
      <c r="BW895" s="150"/>
      <c r="BX895" s="150"/>
      <c r="BY895" s="150"/>
      <c r="BZ895" s="150"/>
      <c r="CA895" s="150"/>
      <c r="CB895" s="150"/>
      <c r="CC895" s="150"/>
      <c r="CD895" s="150"/>
      <c r="CE895" s="150"/>
      <c r="CF895" s="150"/>
      <c r="CG895" s="150"/>
      <c r="CH895" s="150"/>
      <c r="CI895" s="150"/>
      <c r="CJ895" s="150"/>
      <c r="CK895" s="150"/>
      <c r="CL895" s="150"/>
      <c r="CM895" s="150"/>
      <c r="CN895" s="150"/>
      <c r="CO895" s="150"/>
      <c r="CP895" s="150"/>
      <c r="CQ895" s="150"/>
      <c r="CR895" s="150"/>
      <c r="CS895" s="150"/>
      <c r="CT895" s="150"/>
      <c r="CU895" s="150"/>
      <c r="CV895" s="150"/>
      <c r="CW895" s="150"/>
      <c r="CX895" s="150"/>
      <c r="CY895" s="150"/>
    </row>
    <row r="896" ht="12.75" customHeight="1">
      <c r="A896" s="151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  <c r="BL896" s="150"/>
      <c r="BM896" s="150"/>
      <c r="BN896" s="150"/>
      <c r="BO896" s="150"/>
      <c r="BP896" s="150"/>
      <c r="BQ896" s="150"/>
      <c r="BR896" s="150"/>
      <c r="BS896" s="150"/>
      <c r="BT896" s="150"/>
      <c r="BU896" s="150"/>
      <c r="BV896" s="150"/>
      <c r="BW896" s="150"/>
      <c r="BX896" s="150"/>
      <c r="BY896" s="150"/>
      <c r="BZ896" s="150"/>
      <c r="CA896" s="150"/>
      <c r="CB896" s="150"/>
      <c r="CC896" s="150"/>
      <c r="CD896" s="150"/>
      <c r="CE896" s="150"/>
      <c r="CF896" s="150"/>
      <c r="CG896" s="150"/>
      <c r="CH896" s="150"/>
      <c r="CI896" s="150"/>
      <c r="CJ896" s="150"/>
      <c r="CK896" s="150"/>
      <c r="CL896" s="150"/>
      <c r="CM896" s="150"/>
      <c r="CN896" s="150"/>
      <c r="CO896" s="150"/>
      <c r="CP896" s="150"/>
      <c r="CQ896" s="150"/>
      <c r="CR896" s="150"/>
      <c r="CS896" s="150"/>
      <c r="CT896" s="150"/>
      <c r="CU896" s="150"/>
      <c r="CV896" s="150"/>
      <c r="CW896" s="150"/>
      <c r="CX896" s="150"/>
      <c r="CY896" s="150"/>
    </row>
    <row r="897" ht="12.75" customHeight="1">
      <c r="A897" s="151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  <c r="BL897" s="150"/>
      <c r="BM897" s="150"/>
      <c r="BN897" s="150"/>
      <c r="BO897" s="150"/>
      <c r="BP897" s="150"/>
      <c r="BQ897" s="150"/>
      <c r="BR897" s="150"/>
      <c r="BS897" s="150"/>
      <c r="BT897" s="150"/>
      <c r="BU897" s="150"/>
      <c r="BV897" s="150"/>
      <c r="BW897" s="150"/>
      <c r="BX897" s="150"/>
      <c r="BY897" s="150"/>
      <c r="BZ897" s="150"/>
      <c r="CA897" s="150"/>
      <c r="CB897" s="150"/>
      <c r="CC897" s="150"/>
      <c r="CD897" s="150"/>
      <c r="CE897" s="150"/>
      <c r="CF897" s="150"/>
      <c r="CG897" s="150"/>
      <c r="CH897" s="150"/>
      <c r="CI897" s="150"/>
      <c r="CJ897" s="150"/>
      <c r="CK897" s="150"/>
      <c r="CL897" s="150"/>
      <c r="CM897" s="150"/>
      <c r="CN897" s="150"/>
      <c r="CO897" s="150"/>
      <c r="CP897" s="150"/>
      <c r="CQ897" s="150"/>
      <c r="CR897" s="150"/>
      <c r="CS897" s="150"/>
      <c r="CT897" s="150"/>
      <c r="CU897" s="150"/>
      <c r="CV897" s="150"/>
      <c r="CW897" s="150"/>
      <c r="CX897" s="150"/>
      <c r="CY897" s="150"/>
    </row>
    <row r="898" ht="12.75" customHeight="1">
      <c r="A898" s="151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  <c r="BL898" s="150"/>
      <c r="BM898" s="150"/>
      <c r="BN898" s="150"/>
      <c r="BO898" s="150"/>
      <c r="BP898" s="150"/>
      <c r="BQ898" s="150"/>
      <c r="BR898" s="150"/>
      <c r="BS898" s="150"/>
      <c r="BT898" s="150"/>
      <c r="BU898" s="150"/>
      <c r="BV898" s="150"/>
      <c r="BW898" s="150"/>
      <c r="BX898" s="150"/>
      <c r="BY898" s="150"/>
      <c r="BZ898" s="150"/>
      <c r="CA898" s="150"/>
      <c r="CB898" s="150"/>
      <c r="CC898" s="150"/>
      <c r="CD898" s="150"/>
      <c r="CE898" s="150"/>
      <c r="CF898" s="150"/>
      <c r="CG898" s="150"/>
      <c r="CH898" s="150"/>
      <c r="CI898" s="150"/>
      <c r="CJ898" s="150"/>
      <c r="CK898" s="150"/>
      <c r="CL898" s="150"/>
      <c r="CM898" s="150"/>
      <c r="CN898" s="150"/>
      <c r="CO898" s="150"/>
      <c r="CP898" s="150"/>
      <c r="CQ898" s="150"/>
      <c r="CR898" s="150"/>
      <c r="CS898" s="150"/>
      <c r="CT898" s="150"/>
      <c r="CU898" s="150"/>
      <c r="CV898" s="150"/>
      <c r="CW898" s="150"/>
      <c r="CX898" s="150"/>
      <c r="CY898" s="150"/>
    </row>
    <row r="899" ht="12.75" customHeight="1">
      <c r="A899" s="151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  <c r="BL899" s="150"/>
      <c r="BM899" s="150"/>
      <c r="BN899" s="150"/>
      <c r="BO899" s="150"/>
      <c r="BP899" s="150"/>
      <c r="BQ899" s="150"/>
      <c r="BR899" s="150"/>
      <c r="BS899" s="150"/>
      <c r="BT899" s="150"/>
      <c r="BU899" s="150"/>
      <c r="BV899" s="150"/>
      <c r="BW899" s="150"/>
      <c r="BX899" s="150"/>
      <c r="BY899" s="150"/>
      <c r="BZ899" s="150"/>
      <c r="CA899" s="150"/>
      <c r="CB899" s="150"/>
      <c r="CC899" s="150"/>
      <c r="CD899" s="150"/>
      <c r="CE899" s="150"/>
      <c r="CF899" s="150"/>
      <c r="CG899" s="150"/>
      <c r="CH899" s="150"/>
      <c r="CI899" s="150"/>
      <c r="CJ899" s="150"/>
      <c r="CK899" s="150"/>
      <c r="CL899" s="150"/>
      <c r="CM899" s="150"/>
      <c r="CN899" s="150"/>
      <c r="CO899" s="150"/>
      <c r="CP899" s="150"/>
      <c r="CQ899" s="150"/>
      <c r="CR899" s="150"/>
      <c r="CS899" s="150"/>
      <c r="CT899" s="150"/>
      <c r="CU899" s="150"/>
      <c r="CV899" s="150"/>
      <c r="CW899" s="150"/>
      <c r="CX899" s="150"/>
      <c r="CY899" s="150"/>
    </row>
    <row r="900" ht="12.75" customHeight="1">
      <c r="A900" s="151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  <c r="BL900" s="150"/>
      <c r="BM900" s="150"/>
      <c r="BN900" s="150"/>
      <c r="BO900" s="150"/>
      <c r="BP900" s="150"/>
      <c r="BQ900" s="150"/>
      <c r="BR900" s="150"/>
      <c r="BS900" s="150"/>
      <c r="BT900" s="150"/>
      <c r="BU900" s="150"/>
      <c r="BV900" s="150"/>
      <c r="BW900" s="150"/>
      <c r="BX900" s="150"/>
      <c r="BY900" s="150"/>
      <c r="BZ900" s="150"/>
      <c r="CA900" s="150"/>
      <c r="CB900" s="150"/>
      <c r="CC900" s="150"/>
      <c r="CD900" s="150"/>
      <c r="CE900" s="150"/>
      <c r="CF900" s="150"/>
      <c r="CG900" s="150"/>
      <c r="CH900" s="150"/>
      <c r="CI900" s="150"/>
      <c r="CJ900" s="150"/>
      <c r="CK900" s="150"/>
      <c r="CL900" s="150"/>
      <c r="CM900" s="150"/>
      <c r="CN900" s="150"/>
      <c r="CO900" s="150"/>
      <c r="CP900" s="150"/>
      <c r="CQ900" s="150"/>
      <c r="CR900" s="150"/>
      <c r="CS900" s="150"/>
      <c r="CT900" s="150"/>
      <c r="CU900" s="150"/>
      <c r="CV900" s="150"/>
      <c r="CW900" s="150"/>
      <c r="CX900" s="150"/>
      <c r="CY900" s="150"/>
    </row>
    <row r="901" ht="12.75" customHeight="1">
      <c r="A901" s="151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  <c r="BL901" s="150"/>
      <c r="BM901" s="150"/>
      <c r="BN901" s="150"/>
      <c r="BO901" s="150"/>
      <c r="BP901" s="150"/>
      <c r="BQ901" s="150"/>
      <c r="BR901" s="150"/>
      <c r="BS901" s="150"/>
      <c r="BT901" s="150"/>
      <c r="BU901" s="150"/>
      <c r="BV901" s="150"/>
      <c r="BW901" s="150"/>
      <c r="BX901" s="150"/>
      <c r="BY901" s="150"/>
      <c r="BZ901" s="150"/>
      <c r="CA901" s="150"/>
      <c r="CB901" s="150"/>
      <c r="CC901" s="150"/>
      <c r="CD901" s="150"/>
      <c r="CE901" s="150"/>
      <c r="CF901" s="150"/>
      <c r="CG901" s="150"/>
      <c r="CH901" s="150"/>
      <c r="CI901" s="150"/>
      <c r="CJ901" s="150"/>
      <c r="CK901" s="150"/>
      <c r="CL901" s="150"/>
      <c r="CM901" s="150"/>
      <c r="CN901" s="150"/>
      <c r="CO901" s="150"/>
      <c r="CP901" s="150"/>
      <c r="CQ901" s="150"/>
      <c r="CR901" s="150"/>
      <c r="CS901" s="150"/>
      <c r="CT901" s="150"/>
      <c r="CU901" s="150"/>
      <c r="CV901" s="150"/>
      <c r="CW901" s="150"/>
      <c r="CX901" s="150"/>
      <c r="CY901" s="150"/>
    </row>
    <row r="902" ht="12.75" customHeight="1">
      <c r="A902" s="151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  <c r="BL902" s="150"/>
      <c r="BM902" s="150"/>
      <c r="BN902" s="150"/>
      <c r="BO902" s="150"/>
      <c r="BP902" s="150"/>
      <c r="BQ902" s="150"/>
      <c r="BR902" s="150"/>
      <c r="BS902" s="150"/>
      <c r="BT902" s="150"/>
      <c r="BU902" s="150"/>
      <c r="BV902" s="150"/>
      <c r="BW902" s="150"/>
      <c r="BX902" s="150"/>
      <c r="BY902" s="150"/>
      <c r="BZ902" s="150"/>
      <c r="CA902" s="150"/>
      <c r="CB902" s="150"/>
      <c r="CC902" s="150"/>
      <c r="CD902" s="150"/>
      <c r="CE902" s="150"/>
      <c r="CF902" s="150"/>
      <c r="CG902" s="150"/>
      <c r="CH902" s="150"/>
      <c r="CI902" s="150"/>
      <c r="CJ902" s="150"/>
      <c r="CK902" s="150"/>
      <c r="CL902" s="150"/>
      <c r="CM902" s="150"/>
      <c r="CN902" s="150"/>
      <c r="CO902" s="150"/>
      <c r="CP902" s="150"/>
      <c r="CQ902" s="150"/>
      <c r="CR902" s="150"/>
      <c r="CS902" s="150"/>
      <c r="CT902" s="150"/>
      <c r="CU902" s="150"/>
      <c r="CV902" s="150"/>
      <c r="CW902" s="150"/>
      <c r="CX902" s="150"/>
      <c r="CY902" s="150"/>
    </row>
    <row r="903" ht="12.75" customHeight="1">
      <c r="A903" s="151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  <c r="BL903" s="150"/>
      <c r="BM903" s="150"/>
      <c r="BN903" s="150"/>
      <c r="BO903" s="150"/>
      <c r="BP903" s="150"/>
      <c r="BQ903" s="150"/>
      <c r="BR903" s="150"/>
      <c r="BS903" s="150"/>
      <c r="BT903" s="150"/>
      <c r="BU903" s="150"/>
      <c r="BV903" s="150"/>
      <c r="BW903" s="150"/>
      <c r="BX903" s="150"/>
      <c r="BY903" s="150"/>
      <c r="BZ903" s="150"/>
      <c r="CA903" s="150"/>
      <c r="CB903" s="150"/>
      <c r="CC903" s="150"/>
      <c r="CD903" s="150"/>
      <c r="CE903" s="150"/>
      <c r="CF903" s="150"/>
      <c r="CG903" s="150"/>
      <c r="CH903" s="150"/>
      <c r="CI903" s="150"/>
      <c r="CJ903" s="150"/>
      <c r="CK903" s="150"/>
      <c r="CL903" s="150"/>
      <c r="CM903" s="150"/>
      <c r="CN903" s="150"/>
      <c r="CO903" s="150"/>
      <c r="CP903" s="150"/>
      <c r="CQ903" s="150"/>
      <c r="CR903" s="150"/>
      <c r="CS903" s="150"/>
      <c r="CT903" s="150"/>
      <c r="CU903" s="150"/>
      <c r="CV903" s="150"/>
      <c r="CW903" s="150"/>
      <c r="CX903" s="150"/>
      <c r="CY903" s="150"/>
    </row>
    <row r="904" ht="12.75" customHeight="1">
      <c r="A904" s="151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  <c r="BL904" s="150"/>
      <c r="BM904" s="150"/>
      <c r="BN904" s="150"/>
      <c r="BO904" s="150"/>
      <c r="BP904" s="150"/>
      <c r="BQ904" s="150"/>
      <c r="BR904" s="150"/>
      <c r="BS904" s="150"/>
      <c r="BT904" s="150"/>
      <c r="BU904" s="150"/>
      <c r="BV904" s="150"/>
      <c r="BW904" s="150"/>
      <c r="BX904" s="150"/>
      <c r="BY904" s="150"/>
      <c r="BZ904" s="150"/>
      <c r="CA904" s="150"/>
      <c r="CB904" s="150"/>
      <c r="CC904" s="150"/>
      <c r="CD904" s="150"/>
      <c r="CE904" s="150"/>
      <c r="CF904" s="150"/>
      <c r="CG904" s="150"/>
      <c r="CH904" s="150"/>
      <c r="CI904" s="150"/>
      <c r="CJ904" s="150"/>
      <c r="CK904" s="150"/>
      <c r="CL904" s="150"/>
      <c r="CM904" s="150"/>
      <c r="CN904" s="150"/>
      <c r="CO904" s="150"/>
      <c r="CP904" s="150"/>
      <c r="CQ904" s="150"/>
      <c r="CR904" s="150"/>
      <c r="CS904" s="150"/>
      <c r="CT904" s="150"/>
      <c r="CU904" s="150"/>
      <c r="CV904" s="150"/>
      <c r="CW904" s="150"/>
      <c r="CX904" s="150"/>
      <c r="CY904" s="150"/>
    </row>
    <row r="905" ht="12.75" customHeight="1">
      <c r="A905" s="151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  <c r="BL905" s="150"/>
      <c r="BM905" s="150"/>
      <c r="BN905" s="150"/>
      <c r="BO905" s="150"/>
      <c r="BP905" s="150"/>
      <c r="BQ905" s="150"/>
      <c r="BR905" s="150"/>
      <c r="BS905" s="150"/>
      <c r="BT905" s="150"/>
      <c r="BU905" s="150"/>
      <c r="BV905" s="150"/>
      <c r="BW905" s="150"/>
      <c r="BX905" s="150"/>
      <c r="BY905" s="150"/>
      <c r="BZ905" s="150"/>
      <c r="CA905" s="150"/>
      <c r="CB905" s="150"/>
      <c r="CC905" s="150"/>
      <c r="CD905" s="150"/>
      <c r="CE905" s="150"/>
      <c r="CF905" s="150"/>
      <c r="CG905" s="150"/>
      <c r="CH905" s="150"/>
      <c r="CI905" s="150"/>
      <c r="CJ905" s="150"/>
      <c r="CK905" s="150"/>
      <c r="CL905" s="150"/>
      <c r="CM905" s="150"/>
      <c r="CN905" s="150"/>
      <c r="CO905" s="150"/>
      <c r="CP905" s="150"/>
      <c r="CQ905" s="150"/>
      <c r="CR905" s="150"/>
      <c r="CS905" s="150"/>
      <c r="CT905" s="150"/>
      <c r="CU905" s="150"/>
      <c r="CV905" s="150"/>
      <c r="CW905" s="150"/>
      <c r="CX905" s="150"/>
      <c r="CY905" s="150"/>
    </row>
    <row r="906" ht="12.75" customHeight="1">
      <c r="A906" s="151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  <c r="BL906" s="150"/>
      <c r="BM906" s="150"/>
      <c r="BN906" s="150"/>
      <c r="BO906" s="150"/>
      <c r="BP906" s="150"/>
      <c r="BQ906" s="150"/>
      <c r="BR906" s="150"/>
      <c r="BS906" s="150"/>
      <c r="BT906" s="150"/>
      <c r="BU906" s="150"/>
      <c r="BV906" s="150"/>
      <c r="BW906" s="150"/>
      <c r="BX906" s="150"/>
      <c r="BY906" s="150"/>
      <c r="BZ906" s="150"/>
      <c r="CA906" s="150"/>
      <c r="CB906" s="150"/>
      <c r="CC906" s="150"/>
      <c r="CD906" s="150"/>
      <c r="CE906" s="150"/>
      <c r="CF906" s="150"/>
      <c r="CG906" s="150"/>
      <c r="CH906" s="150"/>
      <c r="CI906" s="150"/>
      <c r="CJ906" s="150"/>
      <c r="CK906" s="150"/>
      <c r="CL906" s="150"/>
      <c r="CM906" s="150"/>
      <c r="CN906" s="150"/>
      <c r="CO906" s="150"/>
      <c r="CP906" s="150"/>
      <c r="CQ906" s="150"/>
      <c r="CR906" s="150"/>
      <c r="CS906" s="150"/>
      <c r="CT906" s="150"/>
      <c r="CU906" s="150"/>
      <c r="CV906" s="150"/>
      <c r="CW906" s="150"/>
      <c r="CX906" s="150"/>
      <c r="CY906" s="150"/>
    </row>
    <row r="907" ht="12.75" customHeight="1">
      <c r="A907" s="151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  <c r="BL907" s="150"/>
      <c r="BM907" s="150"/>
      <c r="BN907" s="150"/>
      <c r="BO907" s="150"/>
      <c r="BP907" s="150"/>
      <c r="BQ907" s="150"/>
      <c r="BR907" s="150"/>
      <c r="BS907" s="150"/>
      <c r="BT907" s="150"/>
      <c r="BU907" s="150"/>
      <c r="BV907" s="150"/>
      <c r="BW907" s="150"/>
      <c r="BX907" s="150"/>
      <c r="BY907" s="150"/>
      <c r="BZ907" s="150"/>
      <c r="CA907" s="150"/>
      <c r="CB907" s="150"/>
      <c r="CC907" s="150"/>
      <c r="CD907" s="150"/>
      <c r="CE907" s="150"/>
      <c r="CF907" s="150"/>
      <c r="CG907" s="150"/>
      <c r="CH907" s="150"/>
      <c r="CI907" s="150"/>
      <c r="CJ907" s="150"/>
      <c r="CK907" s="150"/>
      <c r="CL907" s="150"/>
      <c r="CM907" s="150"/>
      <c r="CN907" s="150"/>
      <c r="CO907" s="150"/>
      <c r="CP907" s="150"/>
      <c r="CQ907" s="150"/>
      <c r="CR907" s="150"/>
      <c r="CS907" s="150"/>
      <c r="CT907" s="150"/>
      <c r="CU907" s="150"/>
      <c r="CV907" s="150"/>
      <c r="CW907" s="150"/>
      <c r="CX907" s="150"/>
      <c r="CY907" s="150"/>
    </row>
    <row r="908" ht="12.75" customHeight="1">
      <c r="A908" s="151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  <c r="BL908" s="150"/>
      <c r="BM908" s="150"/>
      <c r="BN908" s="150"/>
      <c r="BO908" s="150"/>
      <c r="BP908" s="150"/>
      <c r="BQ908" s="150"/>
      <c r="BR908" s="150"/>
      <c r="BS908" s="150"/>
      <c r="BT908" s="150"/>
      <c r="BU908" s="150"/>
      <c r="BV908" s="150"/>
      <c r="BW908" s="150"/>
      <c r="BX908" s="150"/>
      <c r="BY908" s="150"/>
      <c r="BZ908" s="150"/>
      <c r="CA908" s="150"/>
      <c r="CB908" s="150"/>
      <c r="CC908" s="150"/>
      <c r="CD908" s="150"/>
      <c r="CE908" s="150"/>
      <c r="CF908" s="150"/>
      <c r="CG908" s="150"/>
      <c r="CH908" s="150"/>
      <c r="CI908" s="150"/>
      <c r="CJ908" s="150"/>
      <c r="CK908" s="150"/>
      <c r="CL908" s="150"/>
      <c r="CM908" s="150"/>
      <c r="CN908" s="150"/>
      <c r="CO908" s="150"/>
      <c r="CP908" s="150"/>
      <c r="CQ908" s="150"/>
      <c r="CR908" s="150"/>
      <c r="CS908" s="150"/>
      <c r="CT908" s="150"/>
      <c r="CU908" s="150"/>
      <c r="CV908" s="150"/>
      <c r="CW908" s="150"/>
      <c r="CX908" s="150"/>
      <c r="CY908" s="150"/>
    </row>
    <row r="909" ht="12.75" customHeight="1">
      <c r="A909" s="151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  <c r="BL909" s="150"/>
      <c r="BM909" s="150"/>
      <c r="BN909" s="150"/>
      <c r="BO909" s="150"/>
      <c r="BP909" s="150"/>
      <c r="BQ909" s="150"/>
      <c r="BR909" s="150"/>
      <c r="BS909" s="150"/>
      <c r="BT909" s="150"/>
      <c r="BU909" s="150"/>
      <c r="BV909" s="150"/>
      <c r="BW909" s="150"/>
      <c r="BX909" s="150"/>
      <c r="BY909" s="150"/>
      <c r="BZ909" s="150"/>
      <c r="CA909" s="150"/>
      <c r="CB909" s="150"/>
      <c r="CC909" s="150"/>
      <c r="CD909" s="150"/>
      <c r="CE909" s="150"/>
      <c r="CF909" s="150"/>
      <c r="CG909" s="150"/>
      <c r="CH909" s="150"/>
      <c r="CI909" s="150"/>
      <c r="CJ909" s="150"/>
      <c r="CK909" s="150"/>
      <c r="CL909" s="150"/>
      <c r="CM909" s="150"/>
      <c r="CN909" s="150"/>
      <c r="CO909" s="150"/>
      <c r="CP909" s="150"/>
      <c r="CQ909" s="150"/>
      <c r="CR909" s="150"/>
      <c r="CS909" s="150"/>
      <c r="CT909" s="150"/>
      <c r="CU909" s="150"/>
      <c r="CV909" s="150"/>
      <c r="CW909" s="150"/>
      <c r="CX909" s="150"/>
      <c r="CY909" s="150"/>
    </row>
    <row r="910" ht="12.75" customHeight="1">
      <c r="A910" s="151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  <c r="BL910" s="150"/>
      <c r="BM910" s="150"/>
      <c r="BN910" s="150"/>
      <c r="BO910" s="150"/>
      <c r="BP910" s="150"/>
      <c r="BQ910" s="150"/>
      <c r="BR910" s="150"/>
      <c r="BS910" s="150"/>
      <c r="BT910" s="150"/>
      <c r="BU910" s="150"/>
      <c r="BV910" s="150"/>
      <c r="BW910" s="150"/>
      <c r="BX910" s="150"/>
      <c r="BY910" s="150"/>
      <c r="BZ910" s="150"/>
      <c r="CA910" s="150"/>
      <c r="CB910" s="150"/>
      <c r="CC910" s="150"/>
      <c r="CD910" s="150"/>
      <c r="CE910" s="150"/>
      <c r="CF910" s="150"/>
      <c r="CG910" s="150"/>
      <c r="CH910" s="150"/>
      <c r="CI910" s="150"/>
      <c r="CJ910" s="150"/>
      <c r="CK910" s="150"/>
      <c r="CL910" s="150"/>
      <c r="CM910" s="150"/>
      <c r="CN910" s="150"/>
      <c r="CO910" s="150"/>
      <c r="CP910" s="150"/>
      <c r="CQ910" s="150"/>
      <c r="CR910" s="150"/>
      <c r="CS910" s="150"/>
      <c r="CT910" s="150"/>
      <c r="CU910" s="150"/>
      <c r="CV910" s="150"/>
      <c r="CW910" s="150"/>
      <c r="CX910" s="150"/>
      <c r="CY910" s="150"/>
    </row>
    <row r="911" ht="12.75" customHeight="1">
      <c r="A911" s="151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  <c r="BL911" s="150"/>
      <c r="BM911" s="150"/>
      <c r="BN911" s="150"/>
      <c r="BO911" s="150"/>
      <c r="BP911" s="150"/>
      <c r="BQ911" s="150"/>
      <c r="BR911" s="150"/>
      <c r="BS911" s="150"/>
      <c r="BT911" s="150"/>
      <c r="BU911" s="150"/>
      <c r="BV911" s="150"/>
      <c r="BW911" s="150"/>
      <c r="BX911" s="150"/>
      <c r="BY911" s="150"/>
      <c r="BZ911" s="150"/>
      <c r="CA911" s="150"/>
      <c r="CB911" s="150"/>
      <c r="CC911" s="150"/>
      <c r="CD911" s="150"/>
      <c r="CE911" s="150"/>
      <c r="CF911" s="150"/>
      <c r="CG911" s="150"/>
      <c r="CH911" s="150"/>
      <c r="CI911" s="150"/>
      <c r="CJ911" s="150"/>
      <c r="CK911" s="150"/>
      <c r="CL911" s="150"/>
      <c r="CM911" s="150"/>
      <c r="CN911" s="150"/>
      <c r="CO911" s="150"/>
      <c r="CP911" s="150"/>
      <c r="CQ911" s="150"/>
      <c r="CR911" s="150"/>
      <c r="CS911" s="150"/>
      <c r="CT911" s="150"/>
      <c r="CU911" s="150"/>
      <c r="CV911" s="150"/>
      <c r="CW911" s="150"/>
      <c r="CX911" s="150"/>
      <c r="CY911" s="150"/>
    </row>
    <row r="912" ht="12.75" customHeight="1">
      <c r="A912" s="151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  <c r="BL912" s="150"/>
      <c r="BM912" s="150"/>
      <c r="BN912" s="150"/>
      <c r="BO912" s="150"/>
      <c r="BP912" s="150"/>
      <c r="BQ912" s="150"/>
      <c r="BR912" s="150"/>
      <c r="BS912" s="150"/>
      <c r="BT912" s="150"/>
      <c r="BU912" s="150"/>
      <c r="BV912" s="150"/>
      <c r="BW912" s="150"/>
      <c r="BX912" s="150"/>
      <c r="BY912" s="150"/>
      <c r="BZ912" s="150"/>
      <c r="CA912" s="150"/>
      <c r="CB912" s="150"/>
      <c r="CC912" s="150"/>
      <c r="CD912" s="150"/>
      <c r="CE912" s="150"/>
      <c r="CF912" s="150"/>
      <c r="CG912" s="150"/>
      <c r="CH912" s="150"/>
      <c r="CI912" s="150"/>
      <c r="CJ912" s="150"/>
      <c r="CK912" s="150"/>
      <c r="CL912" s="150"/>
      <c r="CM912" s="150"/>
      <c r="CN912" s="150"/>
      <c r="CO912" s="150"/>
      <c r="CP912" s="150"/>
      <c r="CQ912" s="150"/>
      <c r="CR912" s="150"/>
      <c r="CS912" s="150"/>
      <c r="CT912" s="150"/>
      <c r="CU912" s="150"/>
      <c r="CV912" s="150"/>
      <c r="CW912" s="150"/>
      <c r="CX912" s="150"/>
      <c r="CY912" s="150"/>
    </row>
    <row r="913" ht="12.75" customHeight="1">
      <c r="A913" s="151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  <c r="BL913" s="150"/>
      <c r="BM913" s="150"/>
      <c r="BN913" s="150"/>
      <c r="BO913" s="150"/>
      <c r="BP913" s="150"/>
      <c r="BQ913" s="150"/>
      <c r="BR913" s="150"/>
      <c r="BS913" s="150"/>
      <c r="BT913" s="150"/>
      <c r="BU913" s="150"/>
      <c r="BV913" s="150"/>
      <c r="BW913" s="150"/>
      <c r="BX913" s="150"/>
      <c r="BY913" s="150"/>
      <c r="BZ913" s="150"/>
      <c r="CA913" s="150"/>
      <c r="CB913" s="150"/>
      <c r="CC913" s="150"/>
      <c r="CD913" s="150"/>
      <c r="CE913" s="150"/>
      <c r="CF913" s="150"/>
      <c r="CG913" s="150"/>
      <c r="CH913" s="150"/>
      <c r="CI913" s="150"/>
      <c r="CJ913" s="150"/>
      <c r="CK913" s="150"/>
      <c r="CL913" s="150"/>
      <c r="CM913" s="150"/>
      <c r="CN913" s="150"/>
      <c r="CO913" s="150"/>
      <c r="CP913" s="150"/>
      <c r="CQ913" s="150"/>
      <c r="CR913" s="150"/>
      <c r="CS913" s="150"/>
      <c r="CT913" s="150"/>
      <c r="CU913" s="150"/>
      <c r="CV913" s="150"/>
      <c r="CW913" s="150"/>
      <c r="CX913" s="150"/>
      <c r="CY913" s="150"/>
    </row>
    <row r="914" ht="12.75" customHeight="1">
      <c r="A914" s="151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  <c r="BL914" s="150"/>
      <c r="BM914" s="150"/>
      <c r="BN914" s="150"/>
      <c r="BO914" s="150"/>
      <c r="BP914" s="150"/>
      <c r="BQ914" s="150"/>
      <c r="BR914" s="150"/>
      <c r="BS914" s="150"/>
      <c r="BT914" s="150"/>
      <c r="BU914" s="150"/>
      <c r="BV914" s="150"/>
      <c r="BW914" s="150"/>
      <c r="BX914" s="150"/>
      <c r="BY914" s="150"/>
      <c r="BZ914" s="150"/>
      <c r="CA914" s="150"/>
      <c r="CB914" s="150"/>
      <c r="CC914" s="150"/>
      <c r="CD914" s="150"/>
      <c r="CE914" s="150"/>
      <c r="CF914" s="150"/>
      <c r="CG914" s="150"/>
      <c r="CH914" s="150"/>
      <c r="CI914" s="150"/>
      <c r="CJ914" s="150"/>
      <c r="CK914" s="150"/>
      <c r="CL914" s="150"/>
      <c r="CM914" s="150"/>
      <c r="CN914" s="150"/>
      <c r="CO914" s="150"/>
      <c r="CP914" s="150"/>
      <c r="CQ914" s="150"/>
      <c r="CR914" s="150"/>
      <c r="CS914" s="150"/>
      <c r="CT914" s="150"/>
      <c r="CU914" s="150"/>
      <c r="CV914" s="150"/>
      <c r="CW914" s="150"/>
      <c r="CX914" s="150"/>
      <c r="CY914" s="150"/>
    </row>
    <row r="915" ht="12.75" customHeight="1">
      <c r="A915" s="151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  <c r="BL915" s="150"/>
      <c r="BM915" s="150"/>
      <c r="BN915" s="150"/>
      <c r="BO915" s="150"/>
      <c r="BP915" s="150"/>
      <c r="BQ915" s="150"/>
      <c r="BR915" s="150"/>
      <c r="BS915" s="150"/>
      <c r="BT915" s="150"/>
      <c r="BU915" s="150"/>
      <c r="BV915" s="150"/>
      <c r="BW915" s="150"/>
      <c r="BX915" s="150"/>
      <c r="BY915" s="150"/>
      <c r="BZ915" s="150"/>
      <c r="CA915" s="150"/>
      <c r="CB915" s="150"/>
      <c r="CC915" s="150"/>
      <c r="CD915" s="150"/>
      <c r="CE915" s="150"/>
      <c r="CF915" s="150"/>
      <c r="CG915" s="150"/>
      <c r="CH915" s="150"/>
      <c r="CI915" s="150"/>
      <c r="CJ915" s="150"/>
      <c r="CK915" s="150"/>
      <c r="CL915" s="150"/>
      <c r="CM915" s="150"/>
      <c r="CN915" s="150"/>
      <c r="CO915" s="150"/>
      <c r="CP915" s="150"/>
      <c r="CQ915" s="150"/>
      <c r="CR915" s="150"/>
      <c r="CS915" s="150"/>
      <c r="CT915" s="150"/>
      <c r="CU915" s="150"/>
      <c r="CV915" s="150"/>
      <c r="CW915" s="150"/>
      <c r="CX915" s="150"/>
      <c r="CY915" s="150"/>
    </row>
    <row r="916" ht="12.75" customHeight="1">
      <c r="A916" s="151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  <c r="BL916" s="150"/>
      <c r="BM916" s="150"/>
      <c r="BN916" s="150"/>
      <c r="BO916" s="150"/>
      <c r="BP916" s="150"/>
      <c r="BQ916" s="150"/>
      <c r="BR916" s="150"/>
      <c r="BS916" s="150"/>
      <c r="BT916" s="150"/>
      <c r="BU916" s="150"/>
      <c r="BV916" s="150"/>
      <c r="BW916" s="150"/>
      <c r="BX916" s="150"/>
      <c r="BY916" s="150"/>
      <c r="BZ916" s="150"/>
      <c r="CA916" s="150"/>
      <c r="CB916" s="150"/>
      <c r="CC916" s="150"/>
      <c r="CD916" s="150"/>
      <c r="CE916" s="150"/>
      <c r="CF916" s="150"/>
      <c r="CG916" s="150"/>
      <c r="CH916" s="150"/>
      <c r="CI916" s="150"/>
      <c r="CJ916" s="150"/>
      <c r="CK916" s="150"/>
      <c r="CL916" s="150"/>
      <c r="CM916" s="150"/>
      <c r="CN916" s="150"/>
      <c r="CO916" s="150"/>
      <c r="CP916" s="150"/>
      <c r="CQ916" s="150"/>
      <c r="CR916" s="150"/>
      <c r="CS916" s="150"/>
      <c r="CT916" s="150"/>
      <c r="CU916" s="150"/>
      <c r="CV916" s="150"/>
      <c r="CW916" s="150"/>
      <c r="CX916" s="150"/>
      <c r="CY916" s="150"/>
    </row>
    <row r="917" ht="12.75" customHeight="1">
      <c r="A917" s="151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  <c r="BL917" s="150"/>
      <c r="BM917" s="150"/>
      <c r="BN917" s="150"/>
      <c r="BO917" s="150"/>
      <c r="BP917" s="150"/>
      <c r="BQ917" s="150"/>
      <c r="BR917" s="150"/>
      <c r="BS917" s="150"/>
      <c r="BT917" s="150"/>
      <c r="BU917" s="150"/>
      <c r="BV917" s="150"/>
      <c r="BW917" s="150"/>
      <c r="BX917" s="150"/>
      <c r="BY917" s="150"/>
      <c r="BZ917" s="150"/>
      <c r="CA917" s="150"/>
      <c r="CB917" s="150"/>
      <c r="CC917" s="150"/>
      <c r="CD917" s="150"/>
      <c r="CE917" s="150"/>
      <c r="CF917" s="150"/>
      <c r="CG917" s="150"/>
      <c r="CH917" s="150"/>
      <c r="CI917" s="150"/>
      <c r="CJ917" s="150"/>
      <c r="CK917" s="150"/>
      <c r="CL917" s="150"/>
      <c r="CM917" s="150"/>
      <c r="CN917" s="150"/>
      <c r="CO917" s="150"/>
      <c r="CP917" s="150"/>
      <c r="CQ917" s="150"/>
      <c r="CR917" s="150"/>
      <c r="CS917" s="150"/>
      <c r="CT917" s="150"/>
      <c r="CU917" s="150"/>
      <c r="CV917" s="150"/>
      <c r="CW917" s="150"/>
      <c r="CX917" s="150"/>
      <c r="CY917" s="150"/>
    </row>
    <row r="918" ht="12.75" customHeight="1">
      <c r="A918" s="151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  <c r="BL918" s="150"/>
      <c r="BM918" s="150"/>
      <c r="BN918" s="150"/>
      <c r="BO918" s="150"/>
      <c r="BP918" s="150"/>
      <c r="BQ918" s="150"/>
      <c r="BR918" s="150"/>
      <c r="BS918" s="150"/>
      <c r="BT918" s="150"/>
      <c r="BU918" s="150"/>
      <c r="BV918" s="150"/>
      <c r="BW918" s="150"/>
      <c r="BX918" s="150"/>
      <c r="BY918" s="150"/>
      <c r="BZ918" s="150"/>
      <c r="CA918" s="150"/>
      <c r="CB918" s="150"/>
      <c r="CC918" s="150"/>
      <c r="CD918" s="150"/>
      <c r="CE918" s="150"/>
      <c r="CF918" s="150"/>
      <c r="CG918" s="150"/>
      <c r="CH918" s="150"/>
      <c r="CI918" s="150"/>
      <c r="CJ918" s="150"/>
      <c r="CK918" s="150"/>
      <c r="CL918" s="150"/>
      <c r="CM918" s="150"/>
      <c r="CN918" s="150"/>
      <c r="CO918" s="150"/>
      <c r="CP918" s="150"/>
      <c r="CQ918" s="150"/>
      <c r="CR918" s="150"/>
      <c r="CS918" s="150"/>
      <c r="CT918" s="150"/>
      <c r="CU918" s="150"/>
      <c r="CV918" s="150"/>
      <c r="CW918" s="150"/>
      <c r="CX918" s="150"/>
      <c r="CY918" s="150"/>
    </row>
    <row r="919" ht="12.75" customHeight="1">
      <c r="A919" s="151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  <c r="BL919" s="150"/>
      <c r="BM919" s="150"/>
      <c r="BN919" s="150"/>
      <c r="BO919" s="150"/>
      <c r="BP919" s="150"/>
      <c r="BQ919" s="150"/>
      <c r="BR919" s="150"/>
      <c r="BS919" s="150"/>
      <c r="BT919" s="150"/>
      <c r="BU919" s="150"/>
      <c r="BV919" s="150"/>
      <c r="BW919" s="150"/>
      <c r="BX919" s="150"/>
      <c r="BY919" s="150"/>
      <c r="BZ919" s="150"/>
      <c r="CA919" s="150"/>
      <c r="CB919" s="150"/>
      <c r="CC919" s="150"/>
      <c r="CD919" s="150"/>
      <c r="CE919" s="150"/>
      <c r="CF919" s="150"/>
      <c r="CG919" s="150"/>
      <c r="CH919" s="150"/>
      <c r="CI919" s="150"/>
      <c r="CJ919" s="150"/>
      <c r="CK919" s="150"/>
      <c r="CL919" s="150"/>
      <c r="CM919" s="150"/>
      <c r="CN919" s="150"/>
      <c r="CO919" s="150"/>
      <c r="CP919" s="150"/>
      <c r="CQ919" s="150"/>
      <c r="CR919" s="150"/>
      <c r="CS919" s="150"/>
      <c r="CT919" s="150"/>
      <c r="CU919" s="150"/>
      <c r="CV919" s="150"/>
      <c r="CW919" s="150"/>
      <c r="CX919" s="150"/>
      <c r="CY919" s="150"/>
    </row>
    <row r="920" ht="12.75" customHeight="1">
      <c r="A920" s="151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  <c r="BL920" s="150"/>
      <c r="BM920" s="150"/>
      <c r="BN920" s="150"/>
      <c r="BO920" s="150"/>
      <c r="BP920" s="150"/>
      <c r="BQ920" s="150"/>
      <c r="BR920" s="150"/>
      <c r="BS920" s="150"/>
      <c r="BT920" s="150"/>
      <c r="BU920" s="150"/>
      <c r="BV920" s="150"/>
      <c r="BW920" s="150"/>
      <c r="BX920" s="150"/>
      <c r="BY920" s="150"/>
      <c r="BZ920" s="150"/>
      <c r="CA920" s="150"/>
      <c r="CB920" s="150"/>
      <c r="CC920" s="150"/>
      <c r="CD920" s="150"/>
      <c r="CE920" s="150"/>
      <c r="CF920" s="150"/>
      <c r="CG920" s="150"/>
      <c r="CH920" s="150"/>
      <c r="CI920" s="150"/>
      <c r="CJ920" s="150"/>
      <c r="CK920" s="150"/>
      <c r="CL920" s="150"/>
      <c r="CM920" s="150"/>
      <c r="CN920" s="150"/>
      <c r="CO920" s="150"/>
      <c r="CP920" s="150"/>
      <c r="CQ920" s="150"/>
      <c r="CR920" s="150"/>
      <c r="CS920" s="150"/>
      <c r="CT920" s="150"/>
      <c r="CU920" s="150"/>
      <c r="CV920" s="150"/>
      <c r="CW920" s="150"/>
      <c r="CX920" s="150"/>
      <c r="CY920" s="150"/>
    </row>
    <row r="921" ht="12.75" customHeight="1">
      <c r="A921" s="151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  <c r="BL921" s="150"/>
      <c r="BM921" s="150"/>
      <c r="BN921" s="150"/>
      <c r="BO921" s="150"/>
      <c r="BP921" s="150"/>
      <c r="BQ921" s="150"/>
      <c r="BR921" s="150"/>
      <c r="BS921" s="150"/>
      <c r="BT921" s="150"/>
      <c r="BU921" s="150"/>
      <c r="BV921" s="150"/>
      <c r="BW921" s="150"/>
      <c r="BX921" s="150"/>
      <c r="BY921" s="150"/>
      <c r="BZ921" s="150"/>
      <c r="CA921" s="150"/>
      <c r="CB921" s="150"/>
      <c r="CC921" s="150"/>
      <c r="CD921" s="150"/>
      <c r="CE921" s="150"/>
      <c r="CF921" s="150"/>
      <c r="CG921" s="150"/>
      <c r="CH921" s="150"/>
      <c r="CI921" s="150"/>
      <c r="CJ921" s="150"/>
      <c r="CK921" s="150"/>
      <c r="CL921" s="150"/>
      <c r="CM921" s="150"/>
      <c r="CN921" s="150"/>
      <c r="CO921" s="150"/>
      <c r="CP921" s="150"/>
      <c r="CQ921" s="150"/>
      <c r="CR921" s="150"/>
      <c r="CS921" s="150"/>
      <c r="CT921" s="150"/>
      <c r="CU921" s="150"/>
      <c r="CV921" s="150"/>
      <c r="CW921" s="150"/>
      <c r="CX921" s="150"/>
      <c r="CY921" s="150"/>
    </row>
    <row r="922" ht="12.75" customHeight="1">
      <c r="A922" s="151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  <c r="BL922" s="150"/>
      <c r="BM922" s="150"/>
      <c r="BN922" s="150"/>
      <c r="BO922" s="150"/>
      <c r="BP922" s="150"/>
      <c r="BQ922" s="150"/>
      <c r="BR922" s="150"/>
      <c r="BS922" s="150"/>
      <c r="BT922" s="150"/>
      <c r="BU922" s="150"/>
      <c r="BV922" s="150"/>
      <c r="BW922" s="150"/>
      <c r="BX922" s="150"/>
      <c r="BY922" s="150"/>
      <c r="BZ922" s="150"/>
      <c r="CA922" s="150"/>
      <c r="CB922" s="150"/>
      <c r="CC922" s="150"/>
      <c r="CD922" s="150"/>
      <c r="CE922" s="150"/>
      <c r="CF922" s="150"/>
      <c r="CG922" s="150"/>
      <c r="CH922" s="150"/>
      <c r="CI922" s="150"/>
      <c r="CJ922" s="150"/>
      <c r="CK922" s="150"/>
      <c r="CL922" s="150"/>
      <c r="CM922" s="150"/>
      <c r="CN922" s="150"/>
      <c r="CO922" s="150"/>
      <c r="CP922" s="150"/>
      <c r="CQ922" s="150"/>
      <c r="CR922" s="150"/>
      <c r="CS922" s="150"/>
      <c r="CT922" s="150"/>
      <c r="CU922" s="150"/>
      <c r="CV922" s="150"/>
      <c r="CW922" s="150"/>
      <c r="CX922" s="150"/>
      <c r="CY922" s="150"/>
    </row>
    <row r="923" ht="12.75" customHeight="1">
      <c r="A923" s="151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  <c r="BL923" s="150"/>
      <c r="BM923" s="150"/>
      <c r="BN923" s="150"/>
      <c r="BO923" s="150"/>
      <c r="BP923" s="150"/>
      <c r="BQ923" s="150"/>
      <c r="BR923" s="150"/>
      <c r="BS923" s="150"/>
      <c r="BT923" s="150"/>
      <c r="BU923" s="150"/>
      <c r="BV923" s="150"/>
      <c r="BW923" s="150"/>
      <c r="BX923" s="150"/>
      <c r="BY923" s="150"/>
      <c r="BZ923" s="150"/>
      <c r="CA923" s="150"/>
      <c r="CB923" s="150"/>
      <c r="CC923" s="150"/>
      <c r="CD923" s="150"/>
      <c r="CE923" s="150"/>
      <c r="CF923" s="150"/>
      <c r="CG923" s="150"/>
      <c r="CH923" s="150"/>
      <c r="CI923" s="150"/>
      <c r="CJ923" s="150"/>
      <c r="CK923" s="150"/>
      <c r="CL923" s="150"/>
      <c r="CM923" s="150"/>
      <c r="CN923" s="150"/>
      <c r="CO923" s="150"/>
      <c r="CP923" s="150"/>
      <c r="CQ923" s="150"/>
      <c r="CR923" s="150"/>
      <c r="CS923" s="150"/>
      <c r="CT923" s="150"/>
      <c r="CU923" s="150"/>
      <c r="CV923" s="150"/>
      <c r="CW923" s="150"/>
      <c r="CX923" s="150"/>
      <c r="CY923" s="150"/>
    </row>
    <row r="924" ht="12.75" customHeight="1">
      <c r="A924" s="151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  <c r="BL924" s="150"/>
      <c r="BM924" s="150"/>
      <c r="BN924" s="150"/>
      <c r="BO924" s="150"/>
      <c r="BP924" s="150"/>
      <c r="BQ924" s="150"/>
      <c r="BR924" s="150"/>
      <c r="BS924" s="150"/>
      <c r="BT924" s="150"/>
      <c r="BU924" s="150"/>
      <c r="BV924" s="150"/>
      <c r="BW924" s="150"/>
      <c r="BX924" s="150"/>
      <c r="BY924" s="150"/>
      <c r="BZ924" s="150"/>
      <c r="CA924" s="150"/>
      <c r="CB924" s="150"/>
      <c r="CC924" s="150"/>
      <c r="CD924" s="150"/>
      <c r="CE924" s="150"/>
      <c r="CF924" s="150"/>
      <c r="CG924" s="150"/>
      <c r="CH924" s="150"/>
      <c r="CI924" s="150"/>
      <c r="CJ924" s="150"/>
      <c r="CK924" s="150"/>
      <c r="CL924" s="150"/>
      <c r="CM924" s="150"/>
      <c r="CN924" s="150"/>
      <c r="CO924" s="150"/>
      <c r="CP924" s="150"/>
      <c r="CQ924" s="150"/>
      <c r="CR924" s="150"/>
      <c r="CS924" s="150"/>
      <c r="CT924" s="150"/>
      <c r="CU924" s="150"/>
      <c r="CV924" s="150"/>
      <c r="CW924" s="150"/>
      <c r="CX924" s="150"/>
      <c r="CY924" s="150"/>
    </row>
    <row r="925" ht="12.75" customHeight="1">
      <c r="A925" s="151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  <c r="BL925" s="150"/>
      <c r="BM925" s="150"/>
      <c r="BN925" s="150"/>
      <c r="BO925" s="150"/>
      <c r="BP925" s="150"/>
      <c r="BQ925" s="150"/>
      <c r="BR925" s="150"/>
      <c r="BS925" s="150"/>
      <c r="BT925" s="150"/>
      <c r="BU925" s="150"/>
      <c r="BV925" s="150"/>
      <c r="BW925" s="150"/>
      <c r="BX925" s="150"/>
      <c r="BY925" s="150"/>
      <c r="BZ925" s="150"/>
      <c r="CA925" s="150"/>
      <c r="CB925" s="150"/>
      <c r="CC925" s="150"/>
      <c r="CD925" s="150"/>
      <c r="CE925" s="150"/>
      <c r="CF925" s="150"/>
      <c r="CG925" s="150"/>
      <c r="CH925" s="150"/>
      <c r="CI925" s="150"/>
      <c r="CJ925" s="150"/>
      <c r="CK925" s="150"/>
      <c r="CL925" s="150"/>
      <c r="CM925" s="150"/>
      <c r="CN925" s="150"/>
      <c r="CO925" s="150"/>
      <c r="CP925" s="150"/>
      <c r="CQ925" s="150"/>
      <c r="CR925" s="150"/>
      <c r="CS925" s="150"/>
      <c r="CT925" s="150"/>
      <c r="CU925" s="150"/>
      <c r="CV925" s="150"/>
      <c r="CW925" s="150"/>
      <c r="CX925" s="150"/>
      <c r="CY925" s="150"/>
    </row>
    <row r="926" ht="12.75" customHeight="1">
      <c r="A926" s="151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  <c r="BL926" s="150"/>
      <c r="BM926" s="150"/>
      <c r="BN926" s="150"/>
      <c r="BO926" s="150"/>
      <c r="BP926" s="150"/>
      <c r="BQ926" s="150"/>
      <c r="BR926" s="150"/>
      <c r="BS926" s="150"/>
      <c r="BT926" s="150"/>
      <c r="BU926" s="150"/>
      <c r="BV926" s="150"/>
      <c r="BW926" s="150"/>
      <c r="BX926" s="150"/>
      <c r="BY926" s="150"/>
      <c r="BZ926" s="150"/>
      <c r="CA926" s="150"/>
      <c r="CB926" s="150"/>
      <c r="CC926" s="150"/>
      <c r="CD926" s="150"/>
      <c r="CE926" s="150"/>
      <c r="CF926" s="150"/>
      <c r="CG926" s="150"/>
      <c r="CH926" s="150"/>
      <c r="CI926" s="150"/>
      <c r="CJ926" s="150"/>
      <c r="CK926" s="150"/>
      <c r="CL926" s="150"/>
      <c r="CM926" s="150"/>
      <c r="CN926" s="150"/>
      <c r="CO926" s="150"/>
      <c r="CP926" s="150"/>
      <c r="CQ926" s="150"/>
      <c r="CR926" s="150"/>
      <c r="CS926" s="150"/>
      <c r="CT926" s="150"/>
      <c r="CU926" s="150"/>
      <c r="CV926" s="150"/>
      <c r="CW926" s="150"/>
      <c r="CX926" s="150"/>
      <c r="CY926" s="150"/>
    </row>
    <row r="927" ht="12.75" customHeight="1">
      <c r="A927" s="151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  <c r="BL927" s="150"/>
      <c r="BM927" s="150"/>
      <c r="BN927" s="150"/>
      <c r="BO927" s="150"/>
      <c r="BP927" s="150"/>
      <c r="BQ927" s="150"/>
      <c r="BR927" s="150"/>
      <c r="BS927" s="150"/>
      <c r="BT927" s="150"/>
      <c r="BU927" s="150"/>
      <c r="BV927" s="150"/>
      <c r="BW927" s="150"/>
      <c r="BX927" s="150"/>
      <c r="BY927" s="150"/>
      <c r="BZ927" s="150"/>
      <c r="CA927" s="150"/>
      <c r="CB927" s="150"/>
      <c r="CC927" s="150"/>
      <c r="CD927" s="150"/>
      <c r="CE927" s="150"/>
      <c r="CF927" s="150"/>
      <c r="CG927" s="150"/>
      <c r="CH927" s="150"/>
      <c r="CI927" s="150"/>
      <c r="CJ927" s="150"/>
      <c r="CK927" s="150"/>
      <c r="CL927" s="150"/>
      <c r="CM927" s="150"/>
      <c r="CN927" s="150"/>
      <c r="CO927" s="150"/>
      <c r="CP927" s="150"/>
      <c r="CQ927" s="150"/>
      <c r="CR927" s="150"/>
      <c r="CS927" s="150"/>
      <c r="CT927" s="150"/>
      <c r="CU927" s="150"/>
      <c r="CV927" s="150"/>
      <c r="CW927" s="150"/>
      <c r="CX927" s="150"/>
      <c r="CY927" s="150"/>
    </row>
    <row r="928" ht="12.75" customHeight="1">
      <c r="A928" s="151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  <c r="BL928" s="150"/>
      <c r="BM928" s="150"/>
      <c r="BN928" s="150"/>
      <c r="BO928" s="150"/>
      <c r="BP928" s="150"/>
      <c r="BQ928" s="150"/>
      <c r="BR928" s="150"/>
      <c r="BS928" s="150"/>
      <c r="BT928" s="150"/>
      <c r="BU928" s="150"/>
      <c r="BV928" s="150"/>
      <c r="BW928" s="150"/>
      <c r="BX928" s="150"/>
      <c r="BY928" s="150"/>
      <c r="BZ928" s="150"/>
      <c r="CA928" s="150"/>
      <c r="CB928" s="150"/>
      <c r="CC928" s="150"/>
      <c r="CD928" s="150"/>
      <c r="CE928" s="150"/>
      <c r="CF928" s="150"/>
      <c r="CG928" s="150"/>
      <c r="CH928" s="150"/>
      <c r="CI928" s="150"/>
      <c r="CJ928" s="150"/>
      <c r="CK928" s="150"/>
      <c r="CL928" s="150"/>
      <c r="CM928" s="150"/>
      <c r="CN928" s="150"/>
      <c r="CO928" s="150"/>
      <c r="CP928" s="150"/>
      <c r="CQ928" s="150"/>
      <c r="CR928" s="150"/>
      <c r="CS928" s="150"/>
      <c r="CT928" s="150"/>
      <c r="CU928" s="150"/>
      <c r="CV928" s="150"/>
      <c r="CW928" s="150"/>
      <c r="CX928" s="150"/>
      <c r="CY928" s="150"/>
    </row>
    <row r="929" ht="12.75" customHeight="1">
      <c r="A929" s="151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  <c r="BL929" s="150"/>
      <c r="BM929" s="150"/>
      <c r="BN929" s="150"/>
      <c r="BO929" s="150"/>
      <c r="BP929" s="150"/>
      <c r="BQ929" s="150"/>
      <c r="BR929" s="150"/>
      <c r="BS929" s="150"/>
      <c r="BT929" s="150"/>
      <c r="BU929" s="150"/>
      <c r="BV929" s="150"/>
      <c r="BW929" s="150"/>
      <c r="BX929" s="150"/>
      <c r="BY929" s="150"/>
      <c r="BZ929" s="150"/>
      <c r="CA929" s="150"/>
      <c r="CB929" s="150"/>
      <c r="CC929" s="150"/>
      <c r="CD929" s="150"/>
      <c r="CE929" s="150"/>
      <c r="CF929" s="150"/>
      <c r="CG929" s="150"/>
      <c r="CH929" s="150"/>
      <c r="CI929" s="150"/>
      <c r="CJ929" s="150"/>
      <c r="CK929" s="150"/>
      <c r="CL929" s="150"/>
      <c r="CM929" s="150"/>
      <c r="CN929" s="150"/>
      <c r="CO929" s="150"/>
      <c r="CP929" s="150"/>
      <c r="CQ929" s="150"/>
      <c r="CR929" s="150"/>
      <c r="CS929" s="150"/>
      <c r="CT929" s="150"/>
      <c r="CU929" s="150"/>
      <c r="CV929" s="150"/>
      <c r="CW929" s="150"/>
      <c r="CX929" s="150"/>
      <c r="CY929" s="150"/>
    </row>
    <row r="930" ht="12.75" customHeight="1">
      <c r="A930" s="151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  <c r="BL930" s="150"/>
      <c r="BM930" s="150"/>
      <c r="BN930" s="150"/>
      <c r="BO930" s="150"/>
      <c r="BP930" s="150"/>
      <c r="BQ930" s="150"/>
      <c r="BR930" s="150"/>
      <c r="BS930" s="150"/>
      <c r="BT930" s="150"/>
      <c r="BU930" s="150"/>
      <c r="BV930" s="150"/>
      <c r="BW930" s="150"/>
      <c r="BX930" s="150"/>
      <c r="BY930" s="150"/>
      <c r="BZ930" s="150"/>
      <c r="CA930" s="150"/>
      <c r="CB930" s="150"/>
      <c r="CC930" s="150"/>
      <c r="CD930" s="150"/>
      <c r="CE930" s="150"/>
      <c r="CF930" s="150"/>
      <c r="CG930" s="150"/>
      <c r="CH930" s="150"/>
      <c r="CI930" s="150"/>
      <c r="CJ930" s="150"/>
      <c r="CK930" s="150"/>
      <c r="CL930" s="150"/>
      <c r="CM930" s="150"/>
      <c r="CN930" s="150"/>
      <c r="CO930" s="150"/>
      <c r="CP930" s="150"/>
      <c r="CQ930" s="150"/>
      <c r="CR930" s="150"/>
      <c r="CS930" s="150"/>
      <c r="CT930" s="150"/>
      <c r="CU930" s="150"/>
      <c r="CV930" s="150"/>
      <c r="CW930" s="150"/>
      <c r="CX930" s="150"/>
      <c r="CY930" s="150"/>
    </row>
    <row r="931" ht="12.75" customHeight="1">
      <c r="A931" s="151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  <c r="BL931" s="150"/>
      <c r="BM931" s="150"/>
      <c r="BN931" s="150"/>
      <c r="BO931" s="150"/>
      <c r="BP931" s="150"/>
      <c r="BQ931" s="150"/>
      <c r="BR931" s="150"/>
      <c r="BS931" s="150"/>
      <c r="BT931" s="150"/>
      <c r="BU931" s="150"/>
      <c r="BV931" s="150"/>
      <c r="BW931" s="150"/>
      <c r="BX931" s="150"/>
      <c r="BY931" s="150"/>
      <c r="BZ931" s="150"/>
      <c r="CA931" s="150"/>
      <c r="CB931" s="150"/>
      <c r="CC931" s="150"/>
      <c r="CD931" s="150"/>
      <c r="CE931" s="150"/>
      <c r="CF931" s="150"/>
      <c r="CG931" s="150"/>
      <c r="CH931" s="150"/>
      <c r="CI931" s="150"/>
      <c r="CJ931" s="150"/>
      <c r="CK931" s="150"/>
      <c r="CL931" s="150"/>
      <c r="CM931" s="150"/>
      <c r="CN931" s="150"/>
      <c r="CO931" s="150"/>
      <c r="CP931" s="150"/>
      <c r="CQ931" s="150"/>
      <c r="CR931" s="150"/>
      <c r="CS931" s="150"/>
      <c r="CT931" s="150"/>
      <c r="CU931" s="150"/>
      <c r="CV931" s="150"/>
      <c r="CW931" s="150"/>
      <c r="CX931" s="150"/>
      <c r="CY931" s="150"/>
    </row>
    <row r="932" ht="12.75" customHeight="1">
      <c r="A932" s="151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  <c r="BL932" s="150"/>
      <c r="BM932" s="150"/>
      <c r="BN932" s="150"/>
      <c r="BO932" s="150"/>
      <c r="BP932" s="150"/>
      <c r="BQ932" s="150"/>
      <c r="BR932" s="150"/>
      <c r="BS932" s="150"/>
      <c r="BT932" s="150"/>
      <c r="BU932" s="150"/>
      <c r="BV932" s="150"/>
      <c r="BW932" s="150"/>
      <c r="BX932" s="150"/>
      <c r="BY932" s="150"/>
      <c r="BZ932" s="150"/>
      <c r="CA932" s="150"/>
      <c r="CB932" s="150"/>
      <c r="CC932" s="150"/>
      <c r="CD932" s="150"/>
      <c r="CE932" s="150"/>
      <c r="CF932" s="150"/>
      <c r="CG932" s="150"/>
      <c r="CH932" s="150"/>
      <c r="CI932" s="150"/>
      <c r="CJ932" s="150"/>
      <c r="CK932" s="150"/>
      <c r="CL932" s="150"/>
      <c r="CM932" s="150"/>
      <c r="CN932" s="150"/>
      <c r="CO932" s="150"/>
      <c r="CP932" s="150"/>
      <c r="CQ932" s="150"/>
      <c r="CR932" s="150"/>
      <c r="CS932" s="150"/>
      <c r="CT932" s="150"/>
      <c r="CU932" s="150"/>
      <c r="CV932" s="150"/>
      <c r="CW932" s="150"/>
      <c r="CX932" s="150"/>
      <c r="CY932" s="150"/>
    </row>
    <row r="933" ht="12.75" customHeight="1">
      <c r="A933" s="151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  <c r="BL933" s="150"/>
      <c r="BM933" s="150"/>
      <c r="BN933" s="150"/>
      <c r="BO933" s="150"/>
      <c r="BP933" s="150"/>
      <c r="BQ933" s="150"/>
      <c r="BR933" s="150"/>
      <c r="BS933" s="150"/>
      <c r="BT933" s="150"/>
      <c r="BU933" s="150"/>
      <c r="BV933" s="150"/>
      <c r="BW933" s="150"/>
      <c r="BX933" s="150"/>
      <c r="BY933" s="150"/>
      <c r="BZ933" s="150"/>
      <c r="CA933" s="150"/>
      <c r="CB933" s="150"/>
      <c r="CC933" s="150"/>
      <c r="CD933" s="150"/>
      <c r="CE933" s="150"/>
      <c r="CF933" s="150"/>
      <c r="CG933" s="150"/>
      <c r="CH933" s="150"/>
      <c r="CI933" s="150"/>
      <c r="CJ933" s="150"/>
      <c r="CK933" s="150"/>
      <c r="CL933" s="150"/>
      <c r="CM933" s="150"/>
      <c r="CN933" s="150"/>
      <c r="CO933" s="150"/>
      <c r="CP933" s="150"/>
      <c r="CQ933" s="150"/>
      <c r="CR933" s="150"/>
      <c r="CS933" s="150"/>
      <c r="CT933" s="150"/>
      <c r="CU933" s="150"/>
      <c r="CV933" s="150"/>
      <c r="CW933" s="150"/>
      <c r="CX933" s="150"/>
      <c r="CY933" s="150"/>
    </row>
    <row r="934" ht="12.75" customHeight="1">
      <c r="A934" s="151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  <c r="BL934" s="150"/>
      <c r="BM934" s="150"/>
      <c r="BN934" s="150"/>
      <c r="BO934" s="150"/>
      <c r="BP934" s="150"/>
      <c r="BQ934" s="150"/>
      <c r="BR934" s="150"/>
      <c r="BS934" s="150"/>
      <c r="BT934" s="150"/>
      <c r="BU934" s="150"/>
      <c r="BV934" s="150"/>
      <c r="BW934" s="150"/>
      <c r="BX934" s="150"/>
      <c r="BY934" s="150"/>
      <c r="BZ934" s="150"/>
      <c r="CA934" s="150"/>
      <c r="CB934" s="150"/>
      <c r="CC934" s="150"/>
      <c r="CD934" s="150"/>
      <c r="CE934" s="150"/>
      <c r="CF934" s="150"/>
      <c r="CG934" s="150"/>
      <c r="CH934" s="150"/>
      <c r="CI934" s="150"/>
      <c r="CJ934" s="150"/>
      <c r="CK934" s="150"/>
      <c r="CL934" s="150"/>
      <c r="CM934" s="150"/>
      <c r="CN934" s="150"/>
      <c r="CO934" s="150"/>
      <c r="CP934" s="150"/>
      <c r="CQ934" s="150"/>
      <c r="CR934" s="150"/>
      <c r="CS934" s="150"/>
      <c r="CT934" s="150"/>
      <c r="CU934" s="150"/>
      <c r="CV934" s="150"/>
      <c r="CW934" s="150"/>
      <c r="CX934" s="150"/>
      <c r="CY934" s="150"/>
    </row>
    <row r="935" ht="12.75" customHeight="1">
      <c r="A935" s="151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  <c r="BL935" s="150"/>
      <c r="BM935" s="150"/>
      <c r="BN935" s="150"/>
      <c r="BO935" s="150"/>
      <c r="BP935" s="150"/>
      <c r="BQ935" s="150"/>
      <c r="BR935" s="150"/>
      <c r="BS935" s="150"/>
      <c r="BT935" s="150"/>
      <c r="BU935" s="150"/>
      <c r="BV935" s="150"/>
      <c r="BW935" s="150"/>
      <c r="BX935" s="150"/>
      <c r="BY935" s="150"/>
      <c r="BZ935" s="150"/>
      <c r="CA935" s="150"/>
      <c r="CB935" s="150"/>
      <c r="CC935" s="150"/>
      <c r="CD935" s="150"/>
      <c r="CE935" s="150"/>
      <c r="CF935" s="150"/>
      <c r="CG935" s="150"/>
      <c r="CH935" s="150"/>
      <c r="CI935" s="150"/>
      <c r="CJ935" s="150"/>
      <c r="CK935" s="150"/>
      <c r="CL935" s="150"/>
      <c r="CM935" s="150"/>
      <c r="CN935" s="150"/>
      <c r="CO935" s="150"/>
      <c r="CP935" s="150"/>
      <c r="CQ935" s="150"/>
      <c r="CR935" s="150"/>
      <c r="CS935" s="150"/>
      <c r="CT935" s="150"/>
      <c r="CU935" s="150"/>
      <c r="CV935" s="150"/>
      <c r="CW935" s="150"/>
      <c r="CX935" s="150"/>
      <c r="CY935" s="150"/>
    </row>
    <row r="936" ht="12.75" customHeight="1">
      <c r="A936" s="151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  <c r="BL936" s="150"/>
      <c r="BM936" s="150"/>
      <c r="BN936" s="150"/>
      <c r="BO936" s="150"/>
      <c r="BP936" s="150"/>
      <c r="BQ936" s="150"/>
      <c r="BR936" s="150"/>
      <c r="BS936" s="150"/>
      <c r="BT936" s="150"/>
      <c r="BU936" s="150"/>
      <c r="BV936" s="150"/>
      <c r="BW936" s="150"/>
      <c r="BX936" s="150"/>
      <c r="BY936" s="150"/>
      <c r="BZ936" s="150"/>
      <c r="CA936" s="150"/>
      <c r="CB936" s="150"/>
      <c r="CC936" s="150"/>
      <c r="CD936" s="150"/>
      <c r="CE936" s="150"/>
      <c r="CF936" s="150"/>
      <c r="CG936" s="150"/>
      <c r="CH936" s="150"/>
      <c r="CI936" s="150"/>
      <c r="CJ936" s="150"/>
      <c r="CK936" s="150"/>
      <c r="CL936" s="150"/>
      <c r="CM936" s="150"/>
      <c r="CN936" s="150"/>
      <c r="CO936" s="150"/>
      <c r="CP936" s="150"/>
      <c r="CQ936" s="150"/>
      <c r="CR936" s="150"/>
      <c r="CS936" s="150"/>
      <c r="CT936" s="150"/>
      <c r="CU936" s="150"/>
      <c r="CV936" s="150"/>
      <c r="CW936" s="150"/>
      <c r="CX936" s="150"/>
      <c r="CY936" s="150"/>
    </row>
    <row r="937" ht="12.75" customHeight="1">
      <c r="A937" s="151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  <c r="BL937" s="150"/>
      <c r="BM937" s="150"/>
      <c r="BN937" s="150"/>
      <c r="BO937" s="150"/>
      <c r="BP937" s="150"/>
      <c r="BQ937" s="150"/>
      <c r="BR937" s="150"/>
      <c r="BS937" s="150"/>
      <c r="BT937" s="150"/>
      <c r="BU937" s="150"/>
      <c r="BV937" s="150"/>
      <c r="BW937" s="150"/>
      <c r="BX937" s="150"/>
      <c r="BY937" s="150"/>
      <c r="BZ937" s="150"/>
      <c r="CA937" s="150"/>
      <c r="CB937" s="150"/>
      <c r="CC937" s="150"/>
      <c r="CD937" s="150"/>
      <c r="CE937" s="150"/>
      <c r="CF937" s="150"/>
      <c r="CG937" s="150"/>
      <c r="CH937" s="150"/>
      <c r="CI937" s="150"/>
      <c r="CJ937" s="150"/>
      <c r="CK937" s="150"/>
      <c r="CL937" s="150"/>
      <c r="CM937" s="150"/>
      <c r="CN937" s="150"/>
      <c r="CO937" s="150"/>
      <c r="CP937" s="150"/>
      <c r="CQ937" s="150"/>
      <c r="CR937" s="150"/>
      <c r="CS937" s="150"/>
      <c r="CT937" s="150"/>
      <c r="CU937" s="150"/>
      <c r="CV937" s="150"/>
      <c r="CW937" s="150"/>
      <c r="CX937" s="150"/>
      <c r="CY937" s="150"/>
    </row>
    <row r="938" ht="12.75" customHeight="1">
      <c r="A938" s="151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  <c r="BL938" s="150"/>
      <c r="BM938" s="150"/>
      <c r="BN938" s="150"/>
      <c r="BO938" s="150"/>
      <c r="BP938" s="150"/>
      <c r="BQ938" s="150"/>
      <c r="BR938" s="150"/>
      <c r="BS938" s="150"/>
      <c r="BT938" s="150"/>
      <c r="BU938" s="150"/>
      <c r="BV938" s="150"/>
      <c r="BW938" s="150"/>
      <c r="BX938" s="150"/>
      <c r="BY938" s="150"/>
      <c r="BZ938" s="150"/>
      <c r="CA938" s="150"/>
      <c r="CB938" s="150"/>
      <c r="CC938" s="150"/>
      <c r="CD938" s="150"/>
      <c r="CE938" s="150"/>
      <c r="CF938" s="150"/>
      <c r="CG938" s="150"/>
      <c r="CH938" s="150"/>
      <c r="CI938" s="150"/>
      <c r="CJ938" s="150"/>
      <c r="CK938" s="150"/>
      <c r="CL938" s="150"/>
      <c r="CM938" s="150"/>
      <c r="CN938" s="150"/>
      <c r="CO938" s="150"/>
      <c r="CP938" s="150"/>
      <c r="CQ938" s="150"/>
      <c r="CR938" s="150"/>
      <c r="CS938" s="150"/>
      <c r="CT938" s="150"/>
      <c r="CU938" s="150"/>
      <c r="CV938" s="150"/>
      <c r="CW938" s="150"/>
      <c r="CX938" s="150"/>
      <c r="CY938" s="150"/>
    </row>
    <row r="939" ht="12.75" customHeight="1">
      <c r="A939" s="151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  <c r="BL939" s="150"/>
      <c r="BM939" s="150"/>
      <c r="BN939" s="150"/>
      <c r="BO939" s="150"/>
      <c r="BP939" s="150"/>
      <c r="BQ939" s="150"/>
      <c r="BR939" s="150"/>
      <c r="BS939" s="150"/>
      <c r="BT939" s="150"/>
      <c r="BU939" s="150"/>
      <c r="BV939" s="150"/>
      <c r="BW939" s="150"/>
      <c r="BX939" s="150"/>
      <c r="BY939" s="150"/>
      <c r="BZ939" s="150"/>
      <c r="CA939" s="150"/>
      <c r="CB939" s="150"/>
      <c r="CC939" s="150"/>
      <c r="CD939" s="150"/>
      <c r="CE939" s="150"/>
      <c r="CF939" s="150"/>
      <c r="CG939" s="150"/>
      <c r="CH939" s="150"/>
      <c r="CI939" s="150"/>
      <c r="CJ939" s="150"/>
      <c r="CK939" s="150"/>
      <c r="CL939" s="150"/>
      <c r="CM939" s="150"/>
      <c r="CN939" s="150"/>
      <c r="CO939" s="150"/>
      <c r="CP939" s="150"/>
      <c r="CQ939" s="150"/>
      <c r="CR939" s="150"/>
      <c r="CS939" s="150"/>
      <c r="CT939" s="150"/>
      <c r="CU939" s="150"/>
      <c r="CV939" s="150"/>
      <c r="CW939" s="150"/>
      <c r="CX939" s="150"/>
      <c r="CY939" s="150"/>
    </row>
    <row r="940" ht="12.75" customHeight="1">
      <c r="A940" s="151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  <c r="BL940" s="150"/>
      <c r="BM940" s="150"/>
      <c r="BN940" s="150"/>
      <c r="BO940" s="150"/>
      <c r="BP940" s="150"/>
      <c r="BQ940" s="150"/>
      <c r="BR940" s="150"/>
      <c r="BS940" s="150"/>
      <c r="BT940" s="150"/>
      <c r="BU940" s="150"/>
      <c r="BV940" s="150"/>
      <c r="BW940" s="150"/>
      <c r="BX940" s="150"/>
      <c r="BY940" s="150"/>
      <c r="BZ940" s="150"/>
      <c r="CA940" s="150"/>
      <c r="CB940" s="150"/>
      <c r="CC940" s="150"/>
      <c r="CD940" s="150"/>
      <c r="CE940" s="150"/>
      <c r="CF940" s="150"/>
      <c r="CG940" s="150"/>
      <c r="CH940" s="150"/>
      <c r="CI940" s="150"/>
      <c r="CJ940" s="150"/>
      <c r="CK940" s="150"/>
      <c r="CL940" s="150"/>
      <c r="CM940" s="150"/>
      <c r="CN940" s="150"/>
      <c r="CO940" s="150"/>
      <c r="CP940" s="150"/>
      <c r="CQ940" s="150"/>
      <c r="CR940" s="150"/>
      <c r="CS940" s="150"/>
      <c r="CT940" s="150"/>
      <c r="CU940" s="150"/>
      <c r="CV940" s="150"/>
      <c r="CW940" s="150"/>
      <c r="CX940" s="150"/>
      <c r="CY940" s="150"/>
    </row>
    <row r="941" ht="12.75" customHeight="1">
      <c r="A941" s="151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  <c r="BL941" s="150"/>
      <c r="BM941" s="150"/>
      <c r="BN941" s="150"/>
      <c r="BO941" s="150"/>
      <c r="BP941" s="150"/>
      <c r="BQ941" s="150"/>
      <c r="BR941" s="150"/>
      <c r="BS941" s="150"/>
      <c r="BT941" s="150"/>
      <c r="BU941" s="150"/>
      <c r="BV941" s="150"/>
      <c r="BW941" s="150"/>
      <c r="BX941" s="150"/>
      <c r="BY941" s="150"/>
      <c r="BZ941" s="150"/>
      <c r="CA941" s="150"/>
      <c r="CB941" s="150"/>
      <c r="CC941" s="150"/>
      <c r="CD941" s="150"/>
      <c r="CE941" s="150"/>
      <c r="CF941" s="150"/>
      <c r="CG941" s="150"/>
      <c r="CH941" s="150"/>
      <c r="CI941" s="150"/>
      <c r="CJ941" s="150"/>
      <c r="CK941" s="150"/>
      <c r="CL941" s="150"/>
      <c r="CM941" s="150"/>
      <c r="CN941" s="150"/>
      <c r="CO941" s="150"/>
      <c r="CP941" s="150"/>
      <c r="CQ941" s="150"/>
      <c r="CR941" s="150"/>
      <c r="CS941" s="150"/>
      <c r="CT941" s="150"/>
      <c r="CU941" s="150"/>
      <c r="CV941" s="150"/>
      <c r="CW941" s="150"/>
      <c r="CX941" s="150"/>
      <c r="CY941" s="150"/>
    </row>
    <row r="942" ht="12.75" customHeight="1">
      <c r="A942" s="151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  <c r="BL942" s="150"/>
      <c r="BM942" s="150"/>
      <c r="BN942" s="150"/>
      <c r="BO942" s="150"/>
      <c r="BP942" s="150"/>
      <c r="BQ942" s="150"/>
      <c r="BR942" s="150"/>
      <c r="BS942" s="150"/>
      <c r="BT942" s="150"/>
      <c r="BU942" s="150"/>
      <c r="BV942" s="150"/>
      <c r="BW942" s="150"/>
      <c r="BX942" s="150"/>
      <c r="BY942" s="150"/>
      <c r="BZ942" s="150"/>
      <c r="CA942" s="150"/>
      <c r="CB942" s="150"/>
      <c r="CC942" s="150"/>
      <c r="CD942" s="150"/>
      <c r="CE942" s="150"/>
      <c r="CF942" s="150"/>
      <c r="CG942" s="150"/>
      <c r="CH942" s="150"/>
      <c r="CI942" s="150"/>
      <c r="CJ942" s="150"/>
      <c r="CK942" s="150"/>
      <c r="CL942" s="150"/>
      <c r="CM942" s="150"/>
      <c r="CN942" s="150"/>
      <c r="CO942" s="150"/>
      <c r="CP942" s="150"/>
      <c r="CQ942" s="150"/>
      <c r="CR942" s="150"/>
      <c r="CS942" s="150"/>
      <c r="CT942" s="150"/>
      <c r="CU942" s="150"/>
      <c r="CV942" s="150"/>
      <c r="CW942" s="150"/>
      <c r="CX942" s="150"/>
      <c r="CY942" s="150"/>
    </row>
    <row r="943" ht="12.75" customHeight="1">
      <c r="A943" s="151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  <c r="BL943" s="150"/>
      <c r="BM943" s="150"/>
      <c r="BN943" s="150"/>
      <c r="BO943" s="150"/>
      <c r="BP943" s="150"/>
      <c r="BQ943" s="150"/>
      <c r="BR943" s="150"/>
      <c r="BS943" s="150"/>
      <c r="BT943" s="150"/>
      <c r="BU943" s="150"/>
      <c r="BV943" s="150"/>
      <c r="BW943" s="150"/>
      <c r="BX943" s="150"/>
      <c r="BY943" s="150"/>
      <c r="BZ943" s="150"/>
      <c r="CA943" s="150"/>
      <c r="CB943" s="150"/>
      <c r="CC943" s="150"/>
      <c r="CD943" s="150"/>
      <c r="CE943" s="150"/>
      <c r="CF943" s="150"/>
      <c r="CG943" s="150"/>
      <c r="CH943" s="150"/>
      <c r="CI943" s="150"/>
      <c r="CJ943" s="150"/>
      <c r="CK943" s="150"/>
      <c r="CL943" s="150"/>
      <c r="CM943" s="150"/>
      <c r="CN943" s="150"/>
      <c r="CO943" s="150"/>
      <c r="CP943" s="150"/>
      <c r="CQ943" s="150"/>
      <c r="CR943" s="150"/>
      <c r="CS943" s="150"/>
      <c r="CT943" s="150"/>
      <c r="CU943" s="150"/>
      <c r="CV943" s="150"/>
      <c r="CW943" s="150"/>
      <c r="CX943" s="150"/>
      <c r="CY943" s="150"/>
    </row>
    <row r="944" ht="12.75" customHeight="1">
      <c r="A944" s="151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  <c r="BL944" s="150"/>
      <c r="BM944" s="150"/>
      <c r="BN944" s="150"/>
      <c r="BO944" s="150"/>
      <c r="BP944" s="150"/>
      <c r="BQ944" s="150"/>
      <c r="BR944" s="150"/>
      <c r="BS944" s="150"/>
      <c r="BT944" s="150"/>
      <c r="BU944" s="150"/>
      <c r="BV944" s="150"/>
      <c r="BW944" s="150"/>
      <c r="BX944" s="150"/>
      <c r="BY944" s="150"/>
      <c r="BZ944" s="150"/>
      <c r="CA944" s="150"/>
      <c r="CB944" s="150"/>
      <c r="CC944" s="150"/>
      <c r="CD944" s="150"/>
      <c r="CE944" s="150"/>
      <c r="CF944" s="150"/>
      <c r="CG944" s="150"/>
      <c r="CH944" s="150"/>
      <c r="CI944" s="150"/>
      <c r="CJ944" s="150"/>
      <c r="CK944" s="150"/>
      <c r="CL944" s="150"/>
      <c r="CM944" s="150"/>
      <c r="CN944" s="150"/>
      <c r="CO944" s="150"/>
      <c r="CP944" s="150"/>
      <c r="CQ944" s="150"/>
      <c r="CR944" s="150"/>
      <c r="CS944" s="150"/>
      <c r="CT944" s="150"/>
      <c r="CU944" s="150"/>
      <c r="CV944" s="150"/>
      <c r="CW944" s="150"/>
      <c r="CX944" s="150"/>
      <c r="CY944" s="150"/>
    </row>
    <row r="945" ht="12.75" customHeight="1">
      <c r="A945" s="151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  <c r="BL945" s="150"/>
      <c r="BM945" s="150"/>
      <c r="BN945" s="150"/>
      <c r="BO945" s="150"/>
      <c r="BP945" s="150"/>
      <c r="BQ945" s="150"/>
      <c r="BR945" s="150"/>
      <c r="BS945" s="150"/>
      <c r="BT945" s="150"/>
      <c r="BU945" s="150"/>
      <c r="BV945" s="150"/>
      <c r="BW945" s="150"/>
      <c r="BX945" s="150"/>
      <c r="BY945" s="150"/>
      <c r="BZ945" s="150"/>
      <c r="CA945" s="150"/>
      <c r="CB945" s="150"/>
      <c r="CC945" s="150"/>
      <c r="CD945" s="150"/>
      <c r="CE945" s="150"/>
      <c r="CF945" s="150"/>
      <c r="CG945" s="150"/>
      <c r="CH945" s="150"/>
      <c r="CI945" s="150"/>
      <c r="CJ945" s="150"/>
      <c r="CK945" s="150"/>
      <c r="CL945" s="150"/>
      <c r="CM945" s="150"/>
      <c r="CN945" s="150"/>
      <c r="CO945" s="150"/>
      <c r="CP945" s="150"/>
      <c r="CQ945" s="150"/>
      <c r="CR945" s="150"/>
      <c r="CS945" s="150"/>
      <c r="CT945" s="150"/>
      <c r="CU945" s="150"/>
      <c r="CV945" s="150"/>
      <c r="CW945" s="150"/>
      <c r="CX945" s="150"/>
      <c r="CY945" s="150"/>
    </row>
    <row r="946" ht="12.75" customHeight="1">
      <c r="A946" s="151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  <c r="BL946" s="150"/>
      <c r="BM946" s="150"/>
      <c r="BN946" s="150"/>
      <c r="BO946" s="150"/>
      <c r="BP946" s="150"/>
      <c r="BQ946" s="150"/>
      <c r="BR946" s="150"/>
      <c r="BS946" s="150"/>
      <c r="BT946" s="150"/>
      <c r="BU946" s="150"/>
      <c r="BV946" s="150"/>
      <c r="BW946" s="150"/>
      <c r="BX946" s="150"/>
      <c r="BY946" s="150"/>
      <c r="BZ946" s="150"/>
      <c r="CA946" s="150"/>
      <c r="CB946" s="150"/>
      <c r="CC946" s="150"/>
      <c r="CD946" s="150"/>
      <c r="CE946" s="150"/>
      <c r="CF946" s="150"/>
      <c r="CG946" s="150"/>
      <c r="CH946" s="150"/>
      <c r="CI946" s="150"/>
      <c r="CJ946" s="150"/>
      <c r="CK946" s="150"/>
      <c r="CL946" s="150"/>
      <c r="CM946" s="150"/>
      <c r="CN946" s="150"/>
      <c r="CO946" s="150"/>
      <c r="CP946" s="150"/>
      <c r="CQ946" s="150"/>
      <c r="CR946" s="150"/>
      <c r="CS946" s="150"/>
      <c r="CT946" s="150"/>
      <c r="CU946" s="150"/>
      <c r="CV946" s="150"/>
      <c r="CW946" s="150"/>
      <c r="CX946" s="150"/>
      <c r="CY946" s="150"/>
    </row>
    <row r="947" ht="12.75" customHeight="1">
      <c r="A947" s="151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  <c r="BL947" s="150"/>
      <c r="BM947" s="150"/>
      <c r="BN947" s="150"/>
      <c r="BO947" s="150"/>
      <c r="BP947" s="150"/>
      <c r="BQ947" s="150"/>
      <c r="BR947" s="150"/>
      <c r="BS947" s="150"/>
      <c r="BT947" s="150"/>
      <c r="BU947" s="150"/>
      <c r="BV947" s="150"/>
      <c r="BW947" s="150"/>
      <c r="BX947" s="150"/>
      <c r="BY947" s="150"/>
      <c r="BZ947" s="150"/>
      <c r="CA947" s="150"/>
      <c r="CB947" s="150"/>
      <c r="CC947" s="150"/>
      <c r="CD947" s="150"/>
      <c r="CE947" s="150"/>
      <c r="CF947" s="150"/>
      <c r="CG947" s="150"/>
      <c r="CH947" s="150"/>
      <c r="CI947" s="150"/>
      <c r="CJ947" s="150"/>
      <c r="CK947" s="150"/>
      <c r="CL947" s="150"/>
      <c r="CM947" s="150"/>
      <c r="CN947" s="150"/>
      <c r="CO947" s="150"/>
      <c r="CP947" s="150"/>
      <c r="CQ947" s="150"/>
      <c r="CR947" s="150"/>
      <c r="CS947" s="150"/>
      <c r="CT947" s="150"/>
      <c r="CU947" s="150"/>
      <c r="CV947" s="150"/>
      <c r="CW947" s="150"/>
      <c r="CX947" s="150"/>
      <c r="CY947" s="150"/>
    </row>
    <row r="948" ht="12.75" customHeight="1">
      <c r="A948" s="151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  <c r="BL948" s="150"/>
      <c r="BM948" s="150"/>
      <c r="BN948" s="150"/>
      <c r="BO948" s="150"/>
      <c r="BP948" s="150"/>
      <c r="BQ948" s="150"/>
      <c r="BR948" s="150"/>
      <c r="BS948" s="150"/>
      <c r="BT948" s="150"/>
      <c r="BU948" s="150"/>
      <c r="BV948" s="150"/>
      <c r="BW948" s="150"/>
      <c r="BX948" s="150"/>
      <c r="BY948" s="150"/>
      <c r="BZ948" s="150"/>
      <c r="CA948" s="150"/>
      <c r="CB948" s="150"/>
      <c r="CC948" s="150"/>
      <c r="CD948" s="150"/>
      <c r="CE948" s="150"/>
      <c r="CF948" s="150"/>
      <c r="CG948" s="150"/>
      <c r="CH948" s="150"/>
      <c r="CI948" s="150"/>
      <c r="CJ948" s="150"/>
      <c r="CK948" s="150"/>
      <c r="CL948" s="150"/>
      <c r="CM948" s="150"/>
      <c r="CN948" s="150"/>
      <c r="CO948" s="150"/>
      <c r="CP948" s="150"/>
      <c r="CQ948" s="150"/>
      <c r="CR948" s="150"/>
      <c r="CS948" s="150"/>
      <c r="CT948" s="150"/>
      <c r="CU948" s="150"/>
      <c r="CV948" s="150"/>
      <c r="CW948" s="150"/>
      <c r="CX948" s="150"/>
      <c r="CY948" s="150"/>
    </row>
    <row r="949" ht="12.75" customHeight="1">
      <c r="A949" s="151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  <c r="BL949" s="150"/>
      <c r="BM949" s="150"/>
      <c r="BN949" s="150"/>
      <c r="BO949" s="150"/>
      <c r="BP949" s="150"/>
      <c r="BQ949" s="150"/>
      <c r="BR949" s="150"/>
      <c r="BS949" s="150"/>
      <c r="BT949" s="150"/>
      <c r="BU949" s="150"/>
      <c r="BV949" s="150"/>
      <c r="BW949" s="150"/>
      <c r="BX949" s="150"/>
      <c r="BY949" s="150"/>
      <c r="BZ949" s="150"/>
      <c r="CA949" s="150"/>
      <c r="CB949" s="150"/>
      <c r="CC949" s="150"/>
      <c r="CD949" s="150"/>
      <c r="CE949" s="150"/>
      <c r="CF949" s="150"/>
      <c r="CG949" s="150"/>
      <c r="CH949" s="150"/>
      <c r="CI949" s="150"/>
      <c r="CJ949" s="150"/>
      <c r="CK949" s="150"/>
      <c r="CL949" s="150"/>
      <c r="CM949" s="150"/>
      <c r="CN949" s="150"/>
      <c r="CO949" s="150"/>
      <c r="CP949" s="150"/>
      <c r="CQ949" s="150"/>
      <c r="CR949" s="150"/>
      <c r="CS949" s="150"/>
      <c r="CT949" s="150"/>
      <c r="CU949" s="150"/>
      <c r="CV949" s="150"/>
      <c r="CW949" s="150"/>
      <c r="CX949" s="150"/>
      <c r="CY949" s="150"/>
    </row>
    <row r="950" ht="12.75" customHeight="1">
      <c r="A950" s="151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  <c r="BL950" s="150"/>
      <c r="BM950" s="150"/>
      <c r="BN950" s="150"/>
      <c r="BO950" s="150"/>
      <c r="BP950" s="150"/>
      <c r="BQ950" s="150"/>
      <c r="BR950" s="150"/>
      <c r="BS950" s="150"/>
      <c r="BT950" s="150"/>
      <c r="BU950" s="150"/>
      <c r="BV950" s="150"/>
      <c r="BW950" s="150"/>
      <c r="BX950" s="150"/>
      <c r="BY950" s="150"/>
      <c r="BZ950" s="150"/>
      <c r="CA950" s="150"/>
      <c r="CB950" s="150"/>
      <c r="CC950" s="150"/>
      <c r="CD950" s="150"/>
      <c r="CE950" s="150"/>
      <c r="CF950" s="150"/>
      <c r="CG950" s="150"/>
      <c r="CH950" s="150"/>
      <c r="CI950" s="150"/>
      <c r="CJ950" s="150"/>
      <c r="CK950" s="150"/>
      <c r="CL950" s="150"/>
      <c r="CM950" s="150"/>
      <c r="CN950" s="150"/>
      <c r="CO950" s="150"/>
      <c r="CP950" s="150"/>
      <c r="CQ950" s="150"/>
      <c r="CR950" s="150"/>
      <c r="CS950" s="150"/>
      <c r="CT950" s="150"/>
      <c r="CU950" s="150"/>
      <c r="CV950" s="150"/>
      <c r="CW950" s="150"/>
      <c r="CX950" s="150"/>
      <c r="CY950" s="150"/>
    </row>
    <row r="951" ht="12.75" customHeight="1">
      <c r="A951" s="151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  <c r="BL951" s="150"/>
      <c r="BM951" s="150"/>
      <c r="BN951" s="150"/>
      <c r="BO951" s="150"/>
      <c r="BP951" s="150"/>
      <c r="BQ951" s="150"/>
      <c r="BR951" s="150"/>
      <c r="BS951" s="150"/>
      <c r="BT951" s="150"/>
      <c r="BU951" s="150"/>
      <c r="BV951" s="150"/>
      <c r="BW951" s="150"/>
      <c r="BX951" s="150"/>
      <c r="BY951" s="150"/>
      <c r="BZ951" s="150"/>
      <c r="CA951" s="150"/>
      <c r="CB951" s="150"/>
      <c r="CC951" s="150"/>
      <c r="CD951" s="150"/>
      <c r="CE951" s="150"/>
      <c r="CF951" s="150"/>
      <c r="CG951" s="150"/>
      <c r="CH951" s="150"/>
      <c r="CI951" s="150"/>
      <c r="CJ951" s="150"/>
      <c r="CK951" s="150"/>
      <c r="CL951" s="150"/>
      <c r="CM951" s="150"/>
      <c r="CN951" s="150"/>
      <c r="CO951" s="150"/>
      <c r="CP951" s="150"/>
      <c r="CQ951" s="150"/>
      <c r="CR951" s="150"/>
      <c r="CS951" s="150"/>
      <c r="CT951" s="150"/>
      <c r="CU951" s="150"/>
      <c r="CV951" s="150"/>
      <c r="CW951" s="150"/>
      <c r="CX951" s="150"/>
      <c r="CY951" s="150"/>
    </row>
    <row r="952" ht="12.75" customHeight="1">
      <c r="A952" s="151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  <c r="BL952" s="150"/>
      <c r="BM952" s="150"/>
      <c r="BN952" s="150"/>
      <c r="BO952" s="150"/>
      <c r="BP952" s="150"/>
      <c r="BQ952" s="150"/>
      <c r="BR952" s="150"/>
      <c r="BS952" s="150"/>
      <c r="BT952" s="150"/>
      <c r="BU952" s="150"/>
      <c r="BV952" s="150"/>
      <c r="BW952" s="150"/>
      <c r="BX952" s="150"/>
      <c r="BY952" s="150"/>
      <c r="BZ952" s="150"/>
      <c r="CA952" s="150"/>
      <c r="CB952" s="150"/>
      <c r="CC952" s="150"/>
      <c r="CD952" s="150"/>
      <c r="CE952" s="150"/>
      <c r="CF952" s="150"/>
      <c r="CG952" s="150"/>
      <c r="CH952" s="150"/>
      <c r="CI952" s="150"/>
      <c r="CJ952" s="150"/>
      <c r="CK952" s="150"/>
      <c r="CL952" s="150"/>
      <c r="CM952" s="150"/>
      <c r="CN952" s="150"/>
      <c r="CO952" s="150"/>
      <c r="CP952" s="150"/>
      <c r="CQ952" s="150"/>
      <c r="CR952" s="150"/>
      <c r="CS952" s="150"/>
      <c r="CT952" s="150"/>
      <c r="CU952" s="150"/>
      <c r="CV952" s="150"/>
      <c r="CW952" s="150"/>
      <c r="CX952" s="150"/>
      <c r="CY952" s="150"/>
    </row>
    <row r="953" ht="12.75" customHeight="1">
      <c r="A953" s="151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  <c r="BL953" s="150"/>
      <c r="BM953" s="150"/>
      <c r="BN953" s="150"/>
      <c r="BO953" s="150"/>
      <c r="BP953" s="150"/>
      <c r="BQ953" s="150"/>
      <c r="BR953" s="150"/>
      <c r="BS953" s="150"/>
      <c r="BT953" s="150"/>
      <c r="BU953" s="150"/>
      <c r="BV953" s="150"/>
      <c r="BW953" s="150"/>
      <c r="BX953" s="150"/>
      <c r="BY953" s="150"/>
      <c r="BZ953" s="150"/>
      <c r="CA953" s="150"/>
      <c r="CB953" s="150"/>
      <c r="CC953" s="150"/>
      <c r="CD953" s="150"/>
      <c r="CE953" s="150"/>
      <c r="CF953" s="150"/>
      <c r="CG953" s="150"/>
      <c r="CH953" s="150"/>
      <c r="CI953" s="150"/>
      <c r="CJ953" s="150"/>
      <c r="CK953" s="150"/>
      <c r="CL953" s="150"/>
      <c r="CM953" s="150"/>
      <c r="CN953" s="150"/>
      <c r="CO953" s="150"/>
      <c r="CP953" s="150"/>
      <c r="CQ953" s="150"/>
      <c r="CR953" s="150"/>
      <c r="CS953" s="150"/>
      <c r="CT953" s="150"/>
      <c r="CU953" s="150"/>
      <c r="CV953" s="150"/>
      <c r="CW953" s="150"/>
      <c r="CX953" s="150"/>
      <c r="CY953" s="150"/>
    </row>
    <row r="954" ht="12.75" customHeight="1">
      <c r="A954" s="151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  <c r="BL954" s="150"/>
      <c r="BM954" s="150"/>
      <c r="BN954" s="150"/>
      <c r="BO954" s="150"/>
      <c r="BP954" s="150"/>
      <c r="BQ954" s="150"/>
      <c r="BR954" s="150"/>
      <c r="BS954" s="150"/>
      <c r="BT954" s="150"/>
      <c r="BU954" s="150"/>
      <c r="BV954" s="150"/>
      <c r="BW954" s="150"/>
      <c r="BX954" s="150"/>
      <c r="BY954" s="150"/>
      <c r="BZ954" s="150"/>
      <c r="CA954" s="150"/>
      <c r="CB954" s="150"/>
      <c r="CC954" s="150"/>
      <c r="CD954" s="150"/>
      <c r="CE954" s="150"/>
      <c r="CF954" s="150"/>
      <c r="CG954" s="150"/>
      <c r="CH954" s="150"/>
      <c r="CI954" s="150"/>
      <c r="CJ954" s="150"/>
      <c r="CK954" s="150"/>
      <c r="CL954" s="150"/>
      <c r="CM954" s="150"/>
      <c r="CN954" s="150"/>
      <c r="CO954" s="150"/>
      <c r="CP954" s="150"/>
      <c r="CQ954" s="150"/>
      <c r="CR954" s="150"/>
      <c r="CS954" s="150"/>
      <c r="CT954" s="150"/>
      <c r="CU954" s="150"/>
      <c r="CV954" s="150"/>
      <c r="CW954" s="150"/>
      <c r="CX954" s="150"/>
      <c r="CY954" s="150"/>
    </row>
    <row r="955" ht="12.75" customHeight="1">
      <c r="A955" s="151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  <c r="BL955" s="150"/>
      <c r="BM955" s="150"/>
      <c r="BN955" s="150"/>
      <c r="BO955" s="150"/>
      <c r="BP955" s="150"/>
      <c r="BQ955" s="150"/>
      <c r="BR955" s="150"/>
      <c r="BS955" s="150"/>
      <c r="BT955" s="150"/>
      <c r="BU955" s="150"/>
      <c r="BV955" s="150"/>
      <c r="BW955" s="150"/>
      <c r="BX955" s="150"/>
      <c r="BY955" s="150"/>
      <c r="BZ955" s="150"/>
      <c r="CA955" s="150"/>
      <c r="CB955" s="150"/>
      <c r="CC955" s="150"/>
      <c r="CD955" s="150"/>
      <c r="CE955" s="150"/>
      <c r="CF955" s="150"/>
      <c r="CG955" s="150"/>
      <c r="CH955" s="150"/>
      <c r="CI955" s="150"/>
      <c r="CJ955" s="150"/>
      <c r="CK955" s="150"/>
      <c r="CL955" s="150"/>
      <c r="CM955" s="150"/>
      <c r="CN955" s="150"/>
      <c r="CO955" s="150"/>
      <c r="CP955" s="150"/>
      <c r="CQ955" s="150"/>
      <c r="CR955" s="150"/>
      <c r="CS955" s="150"/>
      <c r="CT955" s="150"/>
      <c r="CU955" s="150"/>
      <c r="CV955" s="150"/>
      <c r="CW955" s="150"/>
      <c r="CX955" s="150"/>
      <c r="CY955" s="150"/>
    </row>
    <row r="956" ht="12.75" customHeight="1">
      <c r="A956" s="151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  <c r="BL956" s="150"/>
      <c r="BM956" s="150"/>
      <c r="BN956" s="150"/>
      <c r="BO956" s="150"/>
      <c r="BP956" s="150"/>
      <c r="BQ956" s="150"/>
      <c r="BR956" s="150"/>
      <c r="BS956" s="150"/>
      <c r="BT956" s="150"/>
      <c r="BU956" s="150"/>
      <c r="BV956" s="150"/>
      <c r="BW956" s="150"/>
      <c r="BX956" s="150"/>
      <c r="BY956" s="150"/>
      <c r="BZ956" s="150"/>
      <c r="CA956" s="150"/>
      <c r="CB956" s="150"/>
      <c r="CC956" s="150"/>
      <c r="CD956" s="150"/>
      <c r="CE956" s="150"/>
      <c r="CF956" s="150"/>
      <c r="CG956" s="150"/>
      <c r="CH956" s="150"/>
      <c r="CI956" s="150"/>
      <c r="CJ956" s="150"/>
      <c r="CK956" s="150"/>
      <c r="CL956" s="150"/>
      <c r="CM956" s="150"/>
      <c r="CN956" s="150"/>
      <c r="CO956" s="150"/>
      <c r="CP956" s="150"/>
      <c r="CQ956" s="150"/>
      <c r="CR956" s="150"/>
      <c r="CS956" s="150"/>
      <c r="CT956" s="150"/>
      <c r="CU956" s="150"/>
      <c r="CV956" s="150"/>
      <c r="CW956" s="150"/>
      <c r="CX956" s="150"/>
      <c r="CY956" s="150"/>
    </row>
    <row r="957" ht="12.75" customHeight="1">
      <c r="A957" s="151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  <c r="BL957" s="150"/>
      <c r="BM957" s="150"/>
      <c r="BN957" s="150"/>
      <c r="BO957" s="150"/>
      <c r="BP957" s="150"/>
      <c r="BQ957" s="150"/>
      <c r="BR957" s="150"/>
      <c r="BS957" s="150"/>
      <c r="BT957" s="150"/>
      <c r="BU957" s="150"/>
      <c r="BV957" s="150"/>
      <c r="BW957" s="150"/>
      <c r="BX957" s="150"/>
      <c r="BY957" s="150"/>
      <c r="BZ957" s="150"/>
      <c r="CA957" s="150"/>
      <c r="CB957" s="150"/>
      <c r="CC957" s="150"/>
      <c r="CD957" s="150"/>
      <c r="CE957" s="150"/>
      <c r="CF957" s="150"/>
      <c r="CG957" s="150"/>
      <c r="CH957" s="150"/>
      <c r="CI957" s="150"/>
      <c r="CJ957" s="150"/>
      <c r="CK957" s="150"/>
      <c r="CL957" s="150"/>
      <c r="CM957" s="150"/>
      <c r="CN957" s="150"/>
      <c r="CO957" s="150"/>
      <c r="CP957" s="150"/>
      <c r="CQ957" s="150"/>
      <c r="CR957" s="150"/>
      <c r="CS957" s="150"/>
      <c r="CT957" s="150"/>
      <c r="CU957" s="150"/>
      <c r="CV957" s="150"/>
      <c r="CW957" s="150"/>
      <c r="CX957" s="150"/>
      <c r="CY957" s="150"/>
    </row>
    <row r="958" ht="12.75" customHeight="1">
      <c r="A958" s="151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  <c r="BL958" s="150"/>
      <c r="BM958" s="150"/>
      <c r="BN958" s="150"/>
      <c r="BO958" s="150"/>
      <c r="BP958" s="150"/>
      <c r="BQ958" s="150"/>
      <c r="BR958" s="150"/>
      <c r="BS958" s="150"/>
      <c r="BT958" s="150"/>
      <c r="BU958" s="150"/>
      <c r="BV958" s="150"/>
      <c r="BW958" s="150"/>
      <c r="BX958" s="150"/>
      <c r="BY958" s="150"/>
      <c r="BZ958" s="150"/>
      <c r="CA958" s="150"/>
      <c r="CB958" s="150"/>
      <c r="CC958" s="150"/>
      <c r="CD958" s="150"/>
      <c r="CE958" s="150"/>
      <c r="CF958" s="150"/>
      <c r="CG958" s="150"/>
      <c r="CH958" s="150"/>
      <c r="CI958" s="150"/>
      <c r="CJ958" s="150"/>
      <c r="CK958" s="150"/>
      <c r="CL958" s="150"/>
      <c r="CM958" s="150"/>
      <c r="CN958" s="150"/>
      <c r="CO958" s="150"/>
      <c r="CP958" s="150"/>
      <c r="CQ958" s="150"/>
      <c r="CR958" s="150"/>
      <c r="CS958" s="150"/>
      <c r="CT958" s="150"/>
      <c r="CU958" s="150"/>
      <c r="CV958" s="150"/>
      <c r="CW958" s="150"/>
      <c r="CX958" s="150"/>
      <c r="CY958" s="150"/>
    </row>
    <row r="959" ht="12.75" customHeight="1">
      <c r="A959" s="151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  <c r="BL959" s="150"/>
      <c r="BM959" s="150"/>
      <c r="BN959" s="150"/>
      <c r="BO959" s="150"/>
      <c r="BP959" s="150"/>
      <c r="BQ959" s="150"/>
      <c r="BR959" s="150"/>
      <c r="BS959" s="150"/>
      <c r="BT959" s="150"/>
      <c r="BU959" s="150"/>
      <c r="BV959" s="150"/>
      <c r="BW959" s="150"/>
      <c r="BX959" s="150"/>
      <c r="BY959" s="150"/>
      <c r="BZ959" s="150"/>
      <c r="CA959" s="150"/>
      <c r="CB959" s="150"/>
      <c r="CC959" s="150"/>
      <c r="CD959" s="150"/>
      <c r="CE959" s="150"/>
      <c r="CF959" s="150"/>
      <c r="CG959" s="150"/>
      <c r="CH959" s="150"/>
      <c r="CI959" s="150"/>
      <c r="CJ959" s="150"/>
      <c r="CK959" s="150"/>
      <c r="CL959" s="150"/>
      <c r="CM959" s="150"/>
      <c r="CN959" s="150"/>
      <c r="CO959" s="150"/>
      <c r="CP959" s="150"/>
      <c r="CQ959" s="150"/>
      <c r="CR959" s="150"/>
      <c r="CS959" s="150"/>
      <c r="CT959" s="150"/>
      <c r="CU959" s="150"/>
      <c r="CV959" s="150"/>
      <c r="CW959" s="150"/>
      <c r="CX959" s="150"/>
      <c r="CY959" s="150"/>
    </row>
    <row r="960" ht="12.75" customHeight="1">
      <c r="A960" s="151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  <c r="BL960" s="150"/>
      <c r="BM960" s="150"/>
      <c r="BN960" s="150"/>
      <c r="BO960" s="150"/>
      <c r="BP960" s="150"/>
      <c r="BQ960" s="150"/>
      <c r="BR960" s="150"/>
      <c r="BS960" s="150"/>
      <c r="BT960" s="150"/>
      <c r="BU960" s="150"/>
      <c r="BV960" s="150"/>
      <c r="BW960" s="150"/>
      <c r="BX960" s="150"/>
      <c r="BY960" s="150"/>
      <c r="BZ960" s="150"/>
      <c r="CA960" s="150"/>
      <c r="CB960" s="150"/>
      <c r="CC960" s="150"/>
      <c r="CD960" s="150"/>
      <c r="CE960" s="150"/>
      <c r="CF960" s="150"/>
      <c r="CG960" s="150"/>
      <c r="CH960" s="150"/>
      <c r="CI960" s="150"/>
      <c r="CJ960" s="150"/>
      <c r="CK960" s="150"/>
      <c r="CL960" s="150"/>
      <c r="CM960" s="150"/>
      <c r="CN960" s="150"/>
      <c r="CO960" s="150"/>
      <c r="CP960" s="150"/>
      <c r="CQ960" s="150"/>
      <c r="CR960" s="150"/>
      <c r="CS960" s="150"/>
      <c r="CT960" s="150"/>
      <c r="CU960" s="150"/>
      <c r="CV960" s="150"/>
      <c r="CW960" s="150"/>
      <c r="CX960" s="150"/>
      <c r="CY960" s="150"/>
    </row>
    <row r="961" ht="12.75" customHeight="1">
      <c r="A961" s="151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  <c r="BL961" s="150"/>
      <c r="BM961" s="150"/>
      <c r="BN961" s="150"/>
      <c r="BO961" s="150"/>
      <c r="BP961" s="150"/>
      <c r="BQ961" s="150"/>
      <c r="BR961" s="150"/>
      <c r="BS961" s="150"/>
      <c r="BT961" s="150"/>
      <c r="BU961" s="150"/>
      <c r="BV961" s="150"/>
      <c r="BW961" s="150"/>
      <c r="BX961" s="150"/>
      <c r="BY961" s="150"/>
      <c r="BZ961" s="150"/>
      <c r="CA961" s="150"/>
      <c r="CB961" s="150"/>
      <c r="CC961" s="150"/>
      <c r="CD961" s="150"/>
      <c r="CE961" s="150"/>
      <c r="CF961" s="150"/>
      <c r="CG961" s="150"/>
      <c r="CH961" s="150"/>
      <c r="CI961" s="150"/>
      <c r="CJ961" s="150"/>
      <c r="CK961" s="150"/>
      <c r="CL961" s="150"/>
      <c r="CM961" s="150"/>
      <c r="CN961" s="150"/>
      <c r="CO961" s="150"/>
      <c r="CP961" s="150"/>
      <c r="CQ961" s="150"/>
      <c r="CR961" s="150"/>
      <c r="CS961" s="150"/>
      <c r="CT961" s="150"/>
      <c r="CU961" s="150"/>
      <c r="CV961" s="150"/>
      <c r="CW961" s="150"/>
      <c r="CX961" s="150"/>
      <c r="CY961" s="150"/>
    </row>
    <row r="962" ht="12.75" customHeight="1">
      <c r="A962" s="151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  <c r="BL962" s="150"/>
      <c r="BM962" s="150"/>
      <c r="BN962" s="150"/>
      <c r="BO962" s="150"/>
      <c r="BP962" s="150"/>
      <c r="BQ962" s="150"/>
      <c r="BR962" s="150"/>
      <c r="BS962" s="150"/>
      <c r="BT962" s="150"/>
      <c r="BU962" s="150"/>
      <c r="BV962" s="150"/>
      <c r="BW962" s="150"/>
      <c r="BX962" s="150"/>
      <c r="BY962" s="150"/>
      <c r="BZ962" s="150"/>
      <c r="CA962" s="150"/>
      <c r="CB962" s="150"/>
      <c r="CC962" s="150"/>
      <c r="CD962" s="150"/>
      <c r="CE962" s="150"/>
      <c r="CF962" s="150"/>
      <c r="CG962" s="150"/>
      <c r="CH962" s="150"/>
      <c r="CI962" s="150"/>
      <c r="CJ962" s="150"/>
      <c r="CK962" s="150"/>
      <c r="CL962" s="150"/>
      <c r="CM962" s="150"/>
      <c r="CN962" s="150"/>
      <c r="CO962" s="150"/>
      <c r="CP962" s="150"/>
      <c r="CQ962" s="150"/>
      <c r="CR962" s="150"/>
      <c r="CS962" s="150"/>
      <c r="CT962" s="150"/>
      <c r="CU962" s="150"/>
      <c r="CV962" s="150"/>
      <c r="CW962" s="150"/>
      <c r="CX962" s="150"/>
      <c r="CY962" s="150"/>
    </row>
    <row r="963" ht="12.75" customHeight="1">
      <c r="A963" s="151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  <c r="BL963" s="150"/>
      <c r="BM963" s="150"/>
      <c r="BN963" s="150"/>
      <c r="BO963" s="150"/>
      <c r="BP963" s="150"/>
      <c r="BQ963" s="150"/>
      <c r="BR963" s="150"/>
      <c r="BS963" s="150"/>
      <c r="BT963" s="150"/>
      <c r="BU963" s="150"/>
      <c r="BV963" s="150"/>
      <c r="BW963" s="150"/>
      <c r="BX963" s="150"/>
      <c r="BY963" s="150"/>
      <c r="BZ963" s="150"/>
      <c r="CA963" s="150"/>
      <c r="CB963" s="150"/>
      <c r="CC963" s="150"/>
      <c r="CD963" s="150"/>
      <c r="CE963" s="150"/>
      <c r="CF963" s="150"/>
      <c r="CG963" s="150"/>
      <c r="CH963" s="150"/>
      <c r="CI963" s="150"/>
      <c r="CJ963" s="150"/>
      <c r="CK963" s="150"/>
      <c r="CL963" s="150"/>
      <c r="CM963" s="150"/>
      <c r="CN963" s="150"/>
      <c r="CO963" s="150"/>
      <c r="CP963" s="150"/>
      <c r="CQ963" s="150"/>
      <c r="CR963" s="150"/>
      <c r="CS963" s="150"/>
      <c r="CT963" s="150"/>
      <c r="CU963" s="150"/>
      <c r="CV963" s="150"/>
      <c r="CW963" s="150"/>
      <c r="CX963" s="150"/>
      <c r="CY963" s="150"/>
    </row>
    <row r="964" ht="12.75" customHeight="1">
      <c r="A964" s="151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  <c r="BL964" s="150"/>
      <c r="BM964" s="150"/>
      <c r="BN964" s="150"/>
      <c r="BO964" s="150"/>
      <c r="BP964" s="150"/>
      <c r="BQ964" s="150"/>
      <c r="BR964" s="150"/>
      <c r="BS964" s="150"/>
      <c r="BT964" s="150"/>
      <c r="BU964" s="150"/>
      <c r="BV964" s="150"/>
      <c r="BW964" s="150"/>
      <c r="BX964" s="150"/>
      <c r="BY964" s="150"/>
      <c r="BZ964" s="150"/>
      <c r="CA964" s="150"/>
      <c r="CB964" s="150"/>
      <c r="CC964" s="150"/>
      <c r="CD964" s="150"/>
      <c r="CE964" s="150"/>
      <c r="CF964" s="150"/>
      <c r="CG964" s="150"/>
      <c r="CH964" s="150"/>
      <c r="CI964" s="150"/>
      <c r="CJ964" s="150"/>
      <c r="CK964" s="150"/>
      <c r="CL964" s="150"/>
      <c r="CM964" s="150"/>
      <c r="CN964" s="150"/>
      <c r="CO964" s="150"/>
      <c r="CP964" s="150"/>
      <c r="CQ964" s="150"/>
      <c r="CR964" s="150"/>
      <c r="CS964" s="150"/>
      <c r="CT964" s="150"/>
      <c r="CU964" s="150"/>
      <c r="CV964" s="150"/>
      <c r="CW964" s="150"/>
      <c r="CX964" s="150"/>
      <c r="CY964" s="150"/>
    </row>
    <row r="965" ht="12.75" customHeight="1">
      <c r="A965" s="151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  <c r="BL965" s="150"/>
      <c r="BM965" s="150"/>
      <c r="BN965" s="150"/>
      <c r="BO965" s="150"/>
      <c r="BP965" s="150"/>
      <c r="BQ965" s="150"/>
      <c r="BR965" s="150"/>
      <c r="BS965" s="150"/>
      <c r="BT965" s="150"/>
      <c r="BU965" s="150"/>
      <c r="BV965" s="150"/>
      <c r="BW965" s="150"/>
      <c r="BX965" s="150"/>
      <c r="BY965" s="150"/>
      <c r="BZ965" s="150"/>
      <c r="CA965" s="150"/>
      <c r="CB965" s="150"/>
      <c r="CC965" s="150"/>
      <c r="CD965" s="150"/>
      <c r="CE965" s="150"/>
      <c r="CF965" s="150"/>
      <c r="CG965" s="150"/>
      <c r="CH965" s="150"/>
      <c r="CI965" s="150"/>
      <c r="CJ965" s="150"/>
      <c r="CK965" s="150"/>
      <c r="CL965" s="150"/>
      <c r="CM965" s="150"/>
      <c r="CN965" s="150"/>
      <c r="CO965" s="150"/>
      <c r="CP965" s="150"/>
      <c r="CQ965" s="150"/>
      <c r="CR965" s="150"/>
      <c r="CS965" s="150"/>
      <c r="CT965" s="150"/>
      <c r="CU965" s="150"/>
      <c r="CV965" s="150"/>
      <c r="CW965" s="150"/>
      <c r="CX965" s="150"/>
      <c r="CY965" s="150"/>
    </row>
    <row r="966" ht="12.75" customHeight="1">
      <c r="A966" s="151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  <c r="BL966" s="150"/>
      <c r="BM966" s="150"/>
      <c r="BN966" s="150"/>
      <c r="BO966" s="150"/>
      <c r="BP966" s="150"/>
      <c r="BQ966" s="150"/>
      <c r="BR966" s="150"/>
      <c r="BS966" s="150"/>
      <c r="BT966" s="150"/>
      <c r="BU966" s="150"/>
      <c r="BV966" s="150"/>
      <c r="BW966" s="150"/>
      <c r="BX966" s="150"/>
      <c r="BY966" s="150"/>
      <c r="BZ966" s="150"/>
      <c r="CA966" s="150"/>
      <c r="CB966" s="150"/>
      <c r="CC966" s="150"/>
      <c r="CD966" s="150"/>
      <c r="CE966" s="150"/>
      <c r="CF966" s="150"/>
      <c r="CG966" s="150"/>
      <c r="CH966" s="150"/>
      <c r="CI966" s="150"/>
      <c r="CJ966" s="150"/>
      <c r="CK966" s="150"/>
      <c r="CL966" s="150"/>
      <c r="CM966" s="150"/>
      <c r="CN966" s="150"/>
      <c r="CO966" s="150"/>
      <c r="CP966" s="150"/>
      <c r="CQ966" s="150"/>
      <c r="CR966" s="150"/>
      <c r="CS966" s="150"/>
      <c r="CT966" s="150"/>
      <c r="CU966" s="150"/>
      <c r="CV966" s="150"/>
      <c r="CW966" s="150"/>
      <c r="CX966" s="150"/>
      <c r="CY966" s="150"/>
    </row>
    <row r="967" ht="12.75" customHeight="1">
      <c r="A967" s="151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  <c r="BL967" s="150"/>
      <c r="BM967" s="150"/>
      <c r="BN967" s="150"/>
      <c r="BO967" s="150"/>
      <c r="BP967" s="150"/>
      <c r="BQ967" s="150"/>
      <c r="BR967" s="150"/>
      <c r="BS967" s="150"/>
      <c r="BT967" s="150"/>
      <c r="BU967" s="150"/>
      <c r="BV967" s="150"/>
      <c r="BW967" s="150"/>
      <c r="BX967" s="150"/>
      <c r="BY967" s="150"/>
      <c r="BZ967" s="150"/>
      <c r="CA967" s="150"/>
      <c r="CB967" s="150"/>
      <c r="CC967" s="150"/>
      <c r="CD967" s="150"/>
      <c r="CE967" s="150"/>
      <c r="CF967" s="150"/>
      <c r="CG967" s="150"/>
      <c r="CH967" s="150"/>
      <c r="CI967" s="150"/>
      <c r="CJ967" s="150"/>
      <c r="CK967" s="150"/>
      <c r="CL967" s="150"/>
      <c r="CM967" s="150"/>
      <c r="CN967" s="150"/>
      <c r="CO967" s="150"/>
      <c r="CP967" s="150"/>
      <c r="CQ967" s="150"/>
      <c r="CR967" s="150"/>
      <c r="CS967" s="150"/>
      <c r="CT967" s="150"/>
      <c r="CU967" s="150"/>
      <c r="CV967" s="150"/>
      <c r="CW967" s="150"/>
      <c r="CX967" s="150"/>
      <c r="CY967" s="150"/>
    </row>
    <row r="968" ht="12.75" customHeight="1">
      <c r="A968" s="151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  <c r="BL968" s="150"/>
      <c r="BM968" s="150"/>
      <c r="BN968" s="150"/>
      <c r="BO968" s="150"/>
      <c r="BP968" s="150"/>
      <c r="BQ968" s="150"/>
      <c r="BR968" s="150"/>
      <c r="BS968" s="150"/>
      <c r="BT968" s="150"/>
      <c r="BU968" s="150"/>
      <c r="BV968" s="150"/>
      <c r="BW968" s="150"/>
      <c r="BX968" s="150"/>
      <c r="BY968" s="150"/>
      <c r="BZ968" s="150"/>
      <c r="CA968" s="150"/>
      <c r="CB968" s="150"/>
      <c r="CC968" s="150"/>
      <c r="CD968" s="150"/>
      <c r="CE968" s="150"/>
      <c r="CF968" s="150"/>
      <c r="CG968" s="150"/>
      <c r="CH968" s="150"/>
      <c r="CI968" s="150"/>
      <c r="CJ968" s="150"/>
      <c r="CK968" s="150"/>
      <c r="CL968" s="150"/>
      <c r="CM968" s="150"/>
      <c r="CN968" s="150"/>
      <c r="CO968" s="150"/>
      <c r="CP968" s="150"/>
      <c r="CQ968" s="150"/>
      <c r="CR968" s="150"/>
      <c r="CS968" s="150"/>
      <c r="CT968" s="150"/>
      <c r="CU968" s="150"/>
      <c r="CV968" s="150"/>
      <c r="CW968" s="150"/>
      <c r="CX968" s="150"/>
      <c r="CY968" s="150"/>
    </row>
    <row r="969" ht="12.75" customHeight="1">
      <c r="A969" s="151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  <c r="BL969" s="150"/>
      <c r="BM969" s="150"/>
      <c r="BN969" s="150"/>
      <c r="BO969" s="150"/>
      <c r="BP969" s="150"/>
      <c r="BQ969" s="150"/>
      <c r="BR969" s="150"/>
      <c r="BS969" s="150"/>
      <c r="BT969" s="150"/>
      <c r="BU969" s="150"/>
      <c r="BV969" s="150"/>
      <c r="BW969" s="150"/>
      <c r="BX969" s="150"/>
      <c r="BY969" s="150"/>
      <c r="BZ969" s="150"/>
      <c r="CA969" s="150"/>
      <c r="CB969" s="150"/>
      <c r="CC969" s="150"/>
      <c r="CD969" s="150"/>
      <c r="CE969" s="150"/>
      <c r="CF969" s="150"/>
      <c r="CG969" s="150"/>
      <c r="CH969" s="150"/>
      <c r="CI969" s="150"/>
      <c r="CJ969" s="150"/>
      <c r="CK969" s="150"/>
      <c r="CL969" s="150"/>
      <c r="CM969" s="150"/>
      <c r="CN969" s="150"/>
      <c r="CO969" s="150"/>
      <c r="CP969" s="150"/>
      <c r="CQ969" s="150"/>
      <c r="CR969" s="150"/>
      <c r="CS969" s="150"/>
      <c r="CT969" s="150"/>
      <c r="CU969" s="150"/>
      <c r="CV969" s="150"/>
      <c r="CW969" s="150"/>
      <c r="CX969" s="150"/>
      <c r="CY969" s="150"/>
    </row>
    <row r="970" ht="12.75" customHeight="1">
      <c r="A970" s="151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  <c r="BL970" s="150"/>
      <c r="BM970" s="150"/>
      <c r="BN970" s="150"/>
      <c r="BO970" s="150"/>
      <c r="BP970" s="150"/>
      <c r="BQ970" s="150"/>
      <c r="BR970" s="150"/>
      <c r="BS970" s="150"/>
      <c r="BT970" s="150"/>
      <c r="BU970" s="150"/>
      <c r="BV970" s="150"/>
      <c r="BW970" s="150"/>
      <c r="BX970" s="150"/>
      <c r="BY970" s="150"/>
      <c r="BZ970" s="150"/>
      <c r="CA970" s="150"/>
      <c r="CB970" s="150"/>
      <c r="CC970" s="150"/>
      <c r="CD970" s="150"/>
      <c r="CE970" s="150"/>
      <c r="CF970" s="150"/>
      <c r="CG970" s="150"/>
      <c r="CH970" s="150"/>
      <c r="CI970" s="150"/>
      <c r="CJ970" s="150"/>
      <c r="CK970" s="150"/>
      <c r="CL970" s="150"/>
      <c r="CM970" s="150"/>
      <c r="CN970" s="150"/>
      <c r="CO970" s="150"/>
      <c r="CP970" s="150"/>
      <c r="CQ970" s="150"/>
      <c r="CR970" s="150"/>
      <c r="CS970" s="150"/>
      <c r="CT970" s="150"/>
      <c r="CU970" s="150"/>
      <c r="CV970" s="150"/>
      <c r="CW970" s="150"/>
      <c r="CX970" s="150"/>
      <c r="CY970" s="150"/>
    </row>
    <row r="971" ht="12.75" customHeight="1">
      <c r="A971" s="151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  <c r="BL971" s="150"/>
      <c r="BM971" s="150"/>
      <c r="BN971" s="150"/>
      <c r="BO971" s="150"/>
      <c r="BP971" s="150"/>
      <c r="BQ971" s="150"/>
      <c r="BR971" s="150"/>
      <c r="BS971" s="150"/>
      <c r="BT971" s="150"/>
      <c r="BU971" s="150"/>
      <c r="BV971" s="150"/>
      <c r="BW971" s="150"/>
      <c r="BX971" s="150"/>
      <c r="BY971" s="150"/>
      <c r="BZ971" s="150"/>
      <c r="CA971" s="150"/>
      <c r="CB971" s="150"/>
      <c r="CC971" s="150"/>
      <c r="CD971" s="150"/>
      <c r="CE971" s="150"/>
      <c r="CF971" s="150"/>
      <c r="CG971" s="150"/>
      <c r="CH971" s="150"/>
      <c r="CI971" s="150"/>
      <c r="CJ971" s="150"/>
      <c r="CK971" s="150"/>
      <c r="CL971" s="150"/>
      <c r="CM971" s="150"/>
      <c r="CN971" s="150"/>
      <c r="CO971" s="150"/>
      <c r="CP971" s="150"/>
      <c r="CQ971" s="150"/>
      <c r="CR971" s="150"/>
      <c r="CS971" s="150"/>
      <c r="CT971" s="150"/>
      <c r="CU971" s="150"/>
      <c r="CV971" s="150"/>
      <c r="CW971" s="150"/>
      <c r="CX971" s="150"/>
      <c r="CY971" s="150"/>
    </row>
    <row r="972" ht="12.75" customHeight="1">
      <c r="A972" s="151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  <c r="BL972" s="150"/>
      <c r="BM972" s="150"/>
      <c r="BN972" s="150"/>
      <c r="BO972" s="150"/>
      <c r="BP972" s="150"/>
      <c r="BQ972" s="150"/>
      <c r="BR972" s="150"/>
      <c r="BS972" s="150"/>
      <c r="BT972" s="150"/>
      <c r="BU972" s="150"/>
      <c r="BV972" s="150"/>
      <c r="BW972" s="150"/>
      <c r="BX972" s="150"/>
      <c r="BY972" s="150"/>
      <c r="BZ972" s="150"/>
      <c r="CA972" s="150"/>
      <c r="CB972" s="150"/>
      <c r="CC972" s="150"/>
      <c r="CD972" s="150"/>
      <c r="CE972" s="150"/>
      <c r="CF972" s="150"/>
      <c r="CG972" s="150"/>
      <c r="CH972" s="150"/>
      <c r="CI972" s="150"/>
      <c r="CJ972" s="150"/>
      <c r="CK972" s="150"/>
      <c r="CL972" s="150"/>
      <c r="CM972" s="150"/>
      <c r="CN972" s="150"/>
      <c r="CO972" s="150"/>
      <c r="CP972" s="150"/>
      <c r="CQ972" s="150"/>
      <c r="CR972" s="150"/>
      <c r="CS972" s="150"/>
      <c r="CT972" s="150"/>
      <c r="CU972" s="150"/>
      <c r="CV972" s="150"/>
      <c r="CW972" s="150"/>
      <c r="CX972" s="150"/>
      <c r="CY972" s="150"/>
    </row>
    <row r="973" ht="12.75" customHeight="1">
      <c r="A973" s="151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  <c r="BL973" s="150"/>
      <c r="BM973" s="150"/>
      <c r="BN973" s="150"/>
      <c r="BO973" s="150"/>
      <c r="BP973" s="150"/>
      <c r="BQ973" s="150"/>
      <c r="BR973" s="150"/>
      <c r="BS973" s="150"/>
      <c r="BT973" s="150"/>
      <c r="BU973" s="150"/>
      <c r="BV973" s="150"/>
      <c r="BW973" s="150"/>
      <c r="BX973" s="150"/>
      <c r="BY973" s="150"/>
      <c r="BZ973" s="150"/>
      <c r="CA973" s="150"/>
      <c r="CB973" s="150"/>
      <c r="CC973" s="150"/>
      <c r="CD973" s="150"/>
      <c r="CE973" s="150"/>
      <c r="CF973" s="150"/>
      <c r="CG973" s="150"/>
      <c r="CH973" s="150"/>
      <c r="CI973" s="150"/>
      <c r="CJ973" s="150"/>
      <c r="CK973" s="150"/>
      <c r="CL973" s="150"/>
      <c r="CM973" s="150"/>
      <c r="CN973" s="150"/>
      <c r="CO973" s="150"/>
      <c r="CP973" s="150"/>
      <c r="CQ973" s="150"/>
      <c r="CR973" s="150"/>
      <c r="CS973" s="150"/>
      <c r="CT973" s="150"/>
      <c r="CU973" s="150"/>
      <c r="CV973" s="150"/>
      <c r="CW973" s="150"/>
      <c r="CX973" s="150"/>
      <c r="CY973" s="150"/>
    </row>
    <row r="974" ht="12.75" customHeight="1">
      <c r="A974" s="151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  <c r="BL974" s="150"/>
      <c r="BM974" s="150"/>
      <c r="BN974" s="150"/>
      <c r="BO974" s="150"/>
      <c r="BP974" s="150"/>
      <c r="BQ974" s="150"/>
      <c r="BR974" s="150"/>
      <c r="BS974" s="150"/>
      <c r="BT974" s="150"/>
      <c r="BU974" s="150"/>
      <c r="BV974" s="150"/>
      <c r="BW974" s="150"/>
      <c r="BX974" s="150"/>
      <c r="BY974" s="150"/>
      <c r="BZ974" s="150"/>
      <c r="CA974" s="150"/>
      <c r="CB974" s="150"/>
      <c r="CC974" s="150"/>
      <c r="CD974" s="150"/>
      <c r="CE974" s="150"/>
      <c r="CF974" s="150"/>
      <c r="CG974" s="150"/>
      <c r="CH974" s="150"/>
      <c r="CI974" s="150"/>
      <c r="CJ974" s="150"/>
      <c r="CK974" s="150"/>
      <c r="CL974" s="150"/>
      <c r="CM974" s="150"/>
      <c r="CN974" s="150"/>
      <c r="CO974" s="150"/>
      <c r="CP974" s="150"/>
      <c r="CQ974" s="150"/>
      <c r="CR974" s="150"/>
      <c r="CS974" s="150"/>
      <c r="CT974" s="150"/>
      <c r="CU974" s="150"/>
      <c r="CV974" s="150"/>
      <c r="CW974" s="150"/>
      <c r="CX974" s="150"/>
      <c r="CY974" s="150"/>
    </row>
    <row r="975" ht="12.75" customHeight="1">
      <c r="A975" s="151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  <c r="BL975" s="150"/>
      <c r="BM975" s="150"/>
      <c r="BN975" s="150"/>
      <c r="BO975" s="150"/>
      <c r="BP975" s="150"/>
      <c r="BQ975" s="150"/>
      <c r="BR975" s="150"/>
      <c r="BS975" s="150"/>
      <c r="BT975" s="150"/>
      <c r="BU975" s="150"/>
      <c r="BV975" s="150"/>
      <c r="BW975" s="150"/>
      <c r="BX975" s="150"/>
      <c r="BY975" s="150"/>
      <c r="BZ975" s="150"/>
      <c r="CA975" s="150"/>
      <c r="CB975" s="150"/>
      <c r="CC975" s="150"/>
      <c r="CD975" s="150"/>
      <c r="CE975" s="150"/>
      <c r="CF975" s="150"/>
      <c r="CG975" s="150"/>
      <c r="CH975" s="150"/>
      <c r="CI975" s="150"/>
      <c r="CJ975" s="150"/>
      <c r="CK975" s="150"/>
      <c r="CL975" s="150"/>
      <c r="CM975" s="150"/>
      <c r="CN975" s="150"/>
      <c r="CO975" s="150"/>
      <c r="CP975" s="150"/>
      <c r="CQ975" s="150"/>
      <c r="CR975" s="150"/>
      <c r="CS975" s="150"/>
      <c r="CT975" s="150"/>
      <c r="CU975" s="150"/>
      <c r="CV975" s="150"/>
      <c r="CW975" s="150"/>
      <c r="CX975" s="150"/>
      <c r="CY975" s="150"/>
    </row>
    <row r="976" ht="12.75" customHeight="1">
      <c r="A976" s="151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  <c r="BL976" s="150"/>
      <c r="BM976" s="150"/>
      <c r="BN976" s="150"/>
      <c r="BO976" s="150"/>
      <c r="BP976" s="150"/>
      <c r="BQ976" s="150"/>
      <c r="BR976" s="150"/>
      <c r="BS976" s="150"/>
      <c r="BT976" s="150"/>
      <c r="BU976" s="150"/>
      <c r="BV976" s="150"/>
      <c r="BW976" s="150"/>
      <c r="BX976" s="150"/>
      <c r="BY976" s="150"/>
      <c r="BZ976" s="150"/>
      <c r="CA976" s="150"/>
      <c r="CB976" s="150"/>
      <c r="CC976" s="150"/>
      <c r="CD976" s="150"/>
      <c r="CE976" s="150"/>
      <c r="CF976" s="150"/>
      <c r="CG976" s="150"/>
      <c r="CH976" s="150"/>
      <c r="CI976" s="150"/>
      <c r="CJ976" s="150"/>
      <c r="CK976" s="150"/>
      <c r="CL976" s="150"/>
      <c r="CM976" s="150"/>
      <c r="CN976" s="150"/>
      <c r="CO976" s="150"/>
      <c r="CP976" s="150"/>
      <c r="CQ976" s="150"/>
      <c r="CR976" s="150"/>
      <c r="CS976" s="150"/>
      <c r="CT976" s="150"/>
      <c r="CU976" s="150"/>
      <c r="CV976" s="150"/>
      <c r="CW976" s="150"/>
      <c r="CX976" s="150"/>
      <c r="CY976" s="150"/>
    </row>
    <row r="977" ht="12.75" customHeight="1">
      <c r="A977" s="151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  <c r="BL977" s="150"/>
      <c r="BM977" s="150"/>
      <c r="BN977" s="150"/>
      <c r="BO977" s="150"/>
      <c r="BP977" s="150"/>
      <c r="BQ977" s="150"/>
      <c r="BR977" s="150"/>
      <c r="BS977" s="150"/>
      <c r="BT977" s="150"/>
      <c r="BU977" s="150"/>
      <c r="BV977" s="150"/>
      <c r="BW977" s="150"/>
      <c r="BX977" s="150"/>
      <c r="BY977" s="150"/>
      <c r="BZ977" s="150"/>
      <c r="CA977" s="150"/>
      <c r="CB977" s="150"/>
      <c r="CC977" s="150"/>
      <c r="CD977" s="150"/>
      <c r="CE977" s="150"/>
      <c r="CF977" s="150"/>
      <c r="CG977" s="150"/>
      <c r="CH977" s="150"/>
      <c r="CI977" s="150"/>
      <c r="CJ977" s="150"/>
      <c r="CK977" s="150"/>
      <c r="CL977" s="150"/>
      <c r="CM977" s="150"/>
      <c r="CN977" s="150"/>
      <c r="CO977" s="150"/>
      <c r="CP977" s="150"/>
      <c r="CQ977" s="150"/>
      <c r="CR977" s="150"/>
      <c r="CS977" s="150"/>
      <c r="CT977" s="150"/>
      <c r="CU977" s="150"/>
      <c r="CV977" s="150"/>
      <c r="CW977" s="150"/>
      <c r="CX977" s="150"/>
      <c r="CY977" s="150"/>
    </row>
    <row r="978" ht="12.75" customHeight="1">
      <c r="A978" s="151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  <c r="BL978" s="150"/>
      <c r="BM978" s="150"/>
      <c r="BN978" s="150"/>
      <c r="BO978" s="150"/>
      <c r="BP978" s="150"/>
      <c r="BQ978" s="150"/>
      <c r="BR978" s="150"/>
      <c r="BS978" s="150"/>
      <c r="BT978" s="150"/>
      <c r="BU978" s="150"/>
      <c r="BV978" s="150"/>
      <c r="BW978" s="150"/>
      <c r="BX978" s="150"/>
      <c r="BY978" s="150"/>
      <c r="BZ978" s="150"/>
      <c r="CA978" s="150"/>
      <c r="CB978" s="150"/>
      <c r="CC978" s="150"/>
      <c r="CD978" s="150"/>
      <c r="CE978" s="150"/>
      <c r="CF978" s="150"/>
      <c r="CG978" s="150"/>
      <c r="CH978" s="150"/>
      <c r="CI978" s="150"/>
      <c r="CJ978" s="150"/>
      <c r="CK978" s="150"/>
      <c r="CL978" s="150"/>
      <c r="CM978" s="150"/>
      <c r="CN978" s="150"/>
      <c r="CO978" s="150"/>
      <c r="CP978" s="150"/>
      <c r="CQ978" s="150"/>
      <c r="CR978" s="150"/>
      <c r="CS978" s="150"/>
      <c r="CT978" s="150"/>
      <c r="CU978" s="150"/>
      <c r="CV978" s="150"/>
      <c r="CW978" s="150"/>
      <c r="CX978" s="150"/>
      <c r="CY978" s="150"/>
    </row>
    <row r="979" ht="12.75" customHeight="1">
      <c r="A979" s="151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  <c r="BL979" s="150"/>
      <c r="BM979" s="150"/>
      <c r="BN979" s="150"/>
      <c r="BO979" s="150"/>
      <c r="BP979" s="150"/>
      <c r="BQ979" s="150"/>
      <c r="BR979" s="150"/>
      <c r="BS979" s="150"/>
      <c r="BT979" s="150"/>
      <c r="BU979" s="150"/>
      <c r="BV979" s="150"/>
      <c r="BW979" s="150"/>
      <c r="BX979" s="150"/>
      <c r="BY979" s="150"/>
      <c r="BZ979" s="150"/>
      <c r="CA979" s="150"/>
      <c r="CB979" s="150"/>
      <c r="CC979" s="150"/>
      <c r="CD979" s="150"/>
      <c r="CE979" s="150"/>
      <c r="CF979" s="150"/>
      <c r="CG979" s="150"/>
      <c r="CH979" s="150"/>
      <c r="CI979" s="150"/>
      <c r="CJ979" s="150"/>
      <c r="CK979" s="150"/>
      <c r="CL979" s="150"/>
      <c r="CM979" s="150"/>
      <c r="CN979" s="150"/>
      <c r="CO979" s="150"/>
      <c r="CP979" s="150"/>
      <c r="CQ979" s="150"/>
      <c r="CR979" s="150"/>
      <c r="CS979" s="150"/>
      <c r="CT979" s="150"/>
      <c r="CU979" s="150"/>
      <c r="CV979" s="150"/>
      <c r="CW979" s="150"/>
      <c r="CX979" s="150"/>
      <c r="CY979" s="150"/>
    </row>
    <row r="980" ht="12.75" customHeight="1">
      <c r="A980" s="151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  <c r="BL980" s="150"/>
      <c r="BM980" s="150"/>
      <c r="BN980" s="150"/>
      <c r="BO980" s="150"/>
      <c r="BP980" s="150"/>
      <c r="BQ980" s="150"/>
      <c r="BR980" s="150"/>
      <c r="BS980" s="150"/>
      <c r="BT980" s="150"/>
      <c r="BU980" s="150"/>
      <c r="BV980" s="150"/>
      <c r="BW980" s="150"/>
      <c r="BX980" s="150"/>
      <c r="BY980" s="150"/>
      <c r="BZ980" s="150"/>
      <c r="CA980" s="150"/>
      <c r="CB980" s="150"/>
      <c r="CC980" s="150"/>
      <c r="CD980" s="150"/>
      <c r="CE980" s="150"/>
      <c r="CF980" s="150"/>
      <c r="CG980" s="150"/>
      <c r="CH980" s="150"/>
      <c r="CI980" s="150"/>
      <c r="CJ980" s="150"/>
      <c r="CK980" s="150"/>
      <c r="CL980" s="150"/>
      <c r="CM980" s="150"/>
      <c r="CN980" s="150"/>
      <c r="CO980" s="150"/>
      <c r="CP980" s="150"/>
      <c r="CQ980" s="150"/>
      <c r="CR980" s="150"/>
      <c r="CS980" s="150"/>
      <c r="CT980" s="150"/>
      <c r="CU980" s="150"/>
      <c r="CV980" s="150"/>
      <c r="CW980" s="150"/>
      <c r="CX980" s="150"/>
      <c r="CY980" s="150"/>
    </row>
    <row r="981" ht="12.75" customHeight="1">
      <c r="A981" s="151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  <c r="BL981" s="150"/>
      <c r="BM981" s="150"/>
      <c r="BN981" s="150"/>
      <c r="BO981" s="150"/>
      <c r="BP981" s="150"/>
      <c r="BQ981" s="150"/>
      <c r="BR981" s="150"/>
      <c r="BS981" s="150"/>
      <c r="BT981" s="150"/>
      <c r="BU981" s="150"/>
      <c r="BV981" s="150"/>
      <c r="BW981" s="150"/>
      <c r="BX981" s="150"/>
      <c r="BY981" s="150"/>
      <c r="BZ981" s="150"/>
      <c r="CA981" s="150"/>
      <c r="CB981" s="150"/>
      <c r="CC981" s="150"/>
      <c r="CD981" s="150"/>
      <c r="CE981" s="150"/>
      <c r="CF981" s="150"/>
      <c r="CG981" s="150"/>
      <c r="CH981" s="150"/>
      <c r="CI981" s="150"/>
      <c r="CJ981" s="150"/>
      <c r="CK981" s="150"/>
      <c r="CL981" s="150"/>
      <c r="CM981" s="150"/>
      <c r="CN981" s="150"/>
      <c r="CO981" s="150"/>
      <c r="CP981" s="150"/>
      <c r="CQ981" s="150"/>
      <c r="CR981" s="150"/>
      <c r="CS981" s="150"/>
      <c r="CT981" s="150"/>
      <c r="CU981" s="150"/>
      <c r="CV981" s="150"/>
      <c r="CW981" s="150"/>
      <c r="CX981" s="150"/>
      <c r="CY981" s="150"/>
    </row>
    <row r="982" ht="12.75" customHeight="1">
      <c r="A982" s="151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  <c r="BL982" s="150"/>
      <c r="BM982" s="150"/>
      <c r="BN982" s="150"/>
      <c r="BO982" s="150"/>
      <c r="BP982" s="150"/>
      <c r="BQ982" s="150"/>
      <c r="BR982" s="150"/>
      <c r="BS982" s="150"/>
      <c r="BT982" s="150"/>
      <c r="BU982" s="150"/>
      <c r="BV982" s="150"/>
      <c r="BW982" s="150"/>
      <c r="BX982" s="150"/>
      <c r="BY982" s="150"/>
      <c r="BZ982" s="150"/>
      <c r="CA982" s="150"/>
      <c r="CB982" s="150"/>
      <c r="CC982" s="150"/>
      <c r="CD982" s="150"/>
      <c r="CE982" s="150"/>
      <c r="CF982" s="150"/>
      <c r="CG982" s="150"/>
      <c r="CH982" s="150"/>
      <c r="CI982" s="150"/>
      <c r="CJ982" s="150"/>
      <c r="CK982" s="150"/>
      <c r="CL982" s="150"/>
      <c r="CM982" s="150"/>
      <c r="CN982" s="150"/>
      <c r="CO982" s="150"/>
      <c r="CP982" s="150"/>
      <c r="CQ982" s="150"/>
      <c r="CR982" s="150"/>
      <c r="CS982" s="150"/>
      <c r="CT982" s="150"/>
      <c r="CU982" s="150"/>
      <c r="CV982" s="150"/>
      <c r="CW982" s="150"/>
      <c r="CX982" s="150"/>
      <c r="CY982" s="150"/>
    </row>
    <row r="983" ht="12.75" customHeight="1">
      <c r="A983" s="151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  <c r="BL983" s="150"/>
      <c r="BM983" s="150"/>
      <c r="BN983" s="150"/>
      <c r="BO983" s="150"/>
      <c r="BP983" s="150"/>
      <c r="BQ983" s="150"/>
      <c r="BR983" s="150"/>
      <c r="BS983" s="150"/>
      <c r="BT983" s="150"/>
      <c r="BU983" s="150"/>
      <c r="BV983" s="150"/>
      <c r="BW983" s="150"/>
      <c r="BX983" s="150"/>
      <c r="BY983" s="150"/>
      <c r="BZ983" s="150"/>
      <c r="CA983" s="150"/>
      <c r="CB983" s="150"/>
      <c r="CC983" s="150"/>
      <c r="CD983" s="150"/>
      <c r="CE983" s="150"/>
      <c r="CF983" s="150"/>
      <c r="CG983" s="150"/>
      <c r="CH983" s="150"/>
      <c r="CI983" s="150"/>
      <c r="CJ983" s="150"/>
      <c r="CK983" s="150"/>
      <c r="CL983" s="150"/>
      <c r="CM983" s="150"/>
      <c r="CN983" s="150"/>
      <c r="CO983" s="150"/>
      <c r="CP983" s="150"/>
      <c r="CQ983" s="150"/>
      <c r="CR983" s="150"/>
      <c r="CS983" s="150"/>
      <c r="CT983" s="150"/>
      <c r="CU983" s="150"/>
      <c r="CV983" s="150"/>
      <c r="CW983" s="150"/>
      <c r="CX983" s="150"/>
      <c r="CY983" s="150"/>
    </row>
    <row r="984" ht="12.75" customHeight="1">
      <c r="A984" s="151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  <c r="BL984" s="150"/>
      <c r="BM984" s="150"/>
      <c r="BN984" s="150"/>
      <c r="BO984" s="150"/>
      <c r="BP984" s="150"/>
      <c r="BQ984" s="150"/>
      <c r="BR984" s="150"/>
      <c r="BS984" s="150"/>
      <c r="BT984" s="150"/>
      <c r="BU984" s="150"/>
      <c r="BV984" s="150"/>
      <c r="BW984" s="150"/>
      <c r="BX984" s="150"/>
      <c r="BY984" s="150"/>
      <c r="BZ984" s="150"/>
      <c r="CA984" s="150"/>
      <c r="CB984" s="150"/>
      <c r="CC984" s="150"/>
      <c r="CD984" s="150"/>
      <c r="CE984" s="150"/>
      <c r="CF984" s="150"/>
      <c r="CG984" s="150"/>
      <c r="CH984" s="150"/>
      <c r="CI984" s="150"/>
      <c r="CJ984" s="150"/>
      <c r="CK984" s="150"/>
      <c r="CL984" s="150"/>
      <c r="CM984" s="150"/>
      <c r="CN984" s="150"/>
      <c r="CO984" s="150"/>
      <c r="CP984" s="150"/>
      <c r="CQ984" s="150"/>
      <c r="CR984" s="150"/>
      <c r="CS984" s="150"/>
      <c r="CT984" s="150"/>
      <c r="CU984" s="150"/>
      <c r="CV984" s="150"/>
      <c r="CW984" s="150"/>
      <c r="CX984" s="150"/>
      <c r="CY984" s="150"/>
    </row>
    <row r="985" ht="12.75" customHeight="1">
      <c r="A985" s="151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  <c r="BL985" s="150"/>
      <c r="BM985" s="150"/>
      <c r="BN985" s="150"/>
      <c r="BO985" s="150"/>
      <c r="BP985" s="150"/>
      <c r="BQ985" s="150"/>
      <c r="BR985" s="150"/>
      <c r="BS985" s="150"/>
      <c r="BT985" s="150"/>
      <c r="BU985" s="150"/>
      <c r="BV985" s="150"/>
      <c r="BW985" s="150"/>
      <c r="BX985" s="150"/>
      <c r="BY985" s="150"/>
      <c r="BZ985" s="150"/>
      <c r="CA985" s="150"/>
      <c r="CB985" s="150"/>
      <c r="CC985" s="150"/>
      <c r="CD985" s="150"/>
      <c r="CE985" s="150"/>
      <c r="CF985" s="150"/>
      <c r="CG985" s="150"/>
      <c r="CH985" s="150"/>
      <c r="CI985" s="150"/>
      <c r="CJ985" s="150"/>
      <c r="CK985" s="150"/>
      <c r="CL985" s="150"/>
      <c r="CM985" s="150"/>
      <c r="CN985" s="150"/>
      <c r="CO985" s="150"/>
      <c r="CP985" s="150"/>
      <c r="CQ985" s="150"/>
      <c r="CR985" s="150"/>
      <c r="CS985" s="150"/>
      <c r="CT985" s="150"/>
      <c r="CU985" s="150"/>
      <c r="CV985" s="150"/>
      <c r="CW985" s="150"/>
      <c r="CX985" s="150"/>
      <c r="CY985" s="150"/>
    </row>
    <row r="986" ht="12.75" customHeight="1">
      <c r="A986" s="151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  <c r="BL986" s="150"/>
      <c r="BM986" s="150"/>
      <c r="BN986" s="150"/>
      <c r="BO986" s="150"/>
      <c r="BP986" s="150"/>
      <c r="BQ986" s="150"/>
      <c r="BR986" s="150"/>
      <c r="BS986" s="150"/>
      <c r="BT986" s="150"/>
      <c r="BU986" s="150"/>
      <c r="BV986" s="150"/>
      <c r="BW986" s="150"/>
      <c r="BX986" s="150"/>
      <c r="BY986" s="150"/>
      <c r="BZ986" s="150"/>
      <c r="CA986" s="150"/>
      <c r="CB986" s="150"/>
      <c r="CC986" s="150"/>
      <c r="CD986" s="150"/>
      <c r="CE986" s="150"/>
      <c r="CF986" s="150"/>
      <c r="CG986" s="150"/>
      <c r="CH986" s="150"/>
      <c r="CI986" s="150"/>
      <c r="CJ986" s="150"/>
      <c r="CK986" s="150"/>
      <c r="CL986" s="150"/>
      <c r="CM986" s="150"/>
      <c r="CN986" s="150"/>
      <c r="CO986" s="150"/>
      <c r="CP986" s="150"/>
      <c r="CQ986" s="150"/>
      <c r="CR986" s="150"/>
      <c r="CS986" s="150"/>
      <c r="CT986" s="150"/>
      <c r="CU986" s="150"/>
      <c r="CV986" s="150"/>
      <c r="CW986" s="150"/>
      <c r="CX986" s="150"/>
      <c r="CY986" s="150"/>
    </row>
    <row r="987" ht="12.75" customHeight="1">
      <c r="A987" s="151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  <c r="BL987" s="150"/>
      <c r="BM987" s="150"/>
      <c r="BN987" s="150"/>
      <c r="BO987" s="150"/>
      <c r="BP987" s="150"/>
      <c r="BQ987" s="150"/>
      <c r="BR987" s="150"/>
      <c r="BS987" s="150"/>
      <c r="BT987" s="150"/>
      <c r="BU987" s="150"/>
      <c r="BV987" s="150"/>
      <c r="BW987" s="150"/>
      <c r="BX987" s="150"/>
      <c r="BY987" s="150"/>
      <c r="BZ987" s="150"/>
      <c r="CA987" s="150"/>
      <c r="CB987" s="150"/>
      <c r="CC987" s="150"/>
      <c r="CD987" s="150"/>
      <c r="CE987" s="150"/>
      <c r="CF987" s="150"/>
      <c r="CG987" s="150"/>
      <c r="CH987" s="150"/>
      <c r="CI987" s="150"/>
      <c r="CJ987" s="150"/>
      <c r="CK987" s="150"/>
      <c r="CL987" s="150"/>
      <c r="CM987" s="150"/>
      <c r="CN987" s="150"/>
      <c r="CO987" s="150"/>
      <c r="CP987" s="150"/>
      <c r="CQ987" s="150"/>
      <c r="CR987" s="150"/>
      <c r="CS987" s="150"/>
      <c r="CT987" s="150"/>
      <c r="CU987" s="150"/>
      <c r="CV987" s="150"/>
      <c r="CW987" s="150"/>
      <c r="CX987" s="150"/>
      <c r="CY987" s="150"/>
    </row>
    <row r="988" ht="12.75" customHeight="1">
      <c r="A988" s="151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  <c r="BL988" s="150"/>
      <c r="BM988" s="150"/>
      <c r="BN988" s="150"/>
      <c r="BO988" s="150"/>
      <c r="BP988" s="150"/>
      <c r="BQ988" s="150"/>
      <c r="BR988" s="150"/>
      <c r="BS988" s="150"/>
      <c r="BT988" s="150"/>
      <c r="BU988" s="150"/>
      <c r="BV988" s="150"/>
      <c r="BW988" s="150"/>
      <c r="BX988" s="150"/>
      <c r="BY988" s="150"/>
      <c r="BZ988" s="150"/>
      <c r="CA988" s="150"/>
      <c r="CB988" s="150"/>
      <c r="CC988" s="150"/>
      <c r="CD988" s="150"/>
      <c r="CE988" s="150"/>
      <c r="CF988" s="150"/>
      <c r="CG988" s="150"/>
      <c r="CH988" s="150"/>
      <c r="CI988" s="150"/>
      <c r="CJ988" s="150"/>
      <c r="CK988" s="150"/>
      <c r="CL988" s="150"/>
      <c r="CM988" s="150"/>
      <c r="CN988" s="150"/>
      <c r="CO988" s="150"/>
      <c r="CP988" s="150"/>
      <c r="CQ988" s="150"/>
      <c r="CR988" s="150"/>
      <c r="CS988" s="150"/>
      <c r="CT988" s="150"/>
      <c r="CU988" s="150"/>
      <c r="CV988" s="150"/>
      <c r="CW988" s="150"/>
      <c r="CX988" s="150"/>
      <c r="CY988" s="150"/>
    </row>
    <row r="989" ht="12.75" customHeight="1">
      <c r="A989" s="151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  <c r="BL989" s="150"/>
      <c r="BM989" s="150"/>
      <c r="BN989" s="150"/>
      <c r="BO989" s="150"/>
      <c r="BP989" s="150"/>
      <c r="BQ989" s="150"/>
      <c r="BR989" s="150"/>
      <c r="BS989" s="150"/>
      <c r="BT989" s="150"/>
      <c r="BU989" s="150"/>
      <c r="BV989" s="150"/>
      <c r="BW989" s="150"/>
      <c r="BX989" s="150"/>
      <c r="BY989" s="150"/>
      <c r="BZ989" s="150"/>
      <c r="CA989" s="150"/>
      <c r="CB989" s="150"/>
      <c r="CC989" s="150"/>
      <c r="CD989" s="150"/>
      <c r="CE989" s="150"/>
      <c r="CF989" s="150"/>
      <c r="CG989" s="150"/>
      <c r="CH989" s="150"/>
      <c r="CI989" s="150"/>
      <c r="CJ989" s="150"/>
      <c r="CK989" s="150"/>
      <c r="CL989" s="150"/>
      <c r="CM989" s="150"/>
      <c r="CN989" s="150"/>
      <c r="CO989" s="150"/>
      <c r="CP989" s="150"/>
      <c r="CQ989" s="150"/>
      <c r="CR989" s="150"/>
      <c r="CS989" s="150"/>
      <c r="CT989" s="150"/>
      <c r="CU989" s="150"/>
      <c r="CV989" s="150"/>
      <c r="CW989" s="150"/>
      <c r="CX989" s="150"/>
      <c r="CY989" s="150"/>
    </row>
    <row r="990" ht="12.75" customHeight="1">
      <c r="A990" s="151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  <c r="BL990" s="150"/>
      <c r="BM990" s="150"/>
      <c r="BN990" s="150"/>
      <c r="BO990" s="150"/>
      <c r="BP990" s="150"/>
      <c r="BQ990" s="150"/>
      <c r="BR990" s="150"/>
      <c r="BS990" s="150"/>
      <c r="BT990" s="150"/>
      <c r="BU990" s="150"/>
      <c r="BV990" s="150"/>
      <c r="BW990" s="150"/>
      <c r="BX990" s="150"/>
      <c r="BY990" s="150"/>
      <c r="BZ990" s="150"/>
      <c r="CA990" s="150"/>
      <c r="CB990" s="150"/>
      <c r="CC990" s="150"/>
      <c r="CD990" s="150"/>
      <c r="CE990" s="150"/>
      <c r="CF990" s="150"/>
      <c r="CG990" s="150"/>
      <c r="CH990" s="150"/>
      <c r="CI990" s="150"/>
      <c r="CJ990" s="150"/>
      <c r="CK990" s="150"/>
      <c r="CL990" s="150"/>
      <c r="CM990" s="150"/>
      <c r="CN990" s="150"/>
      <c r="CO990" s="150"/>
      <c r="CP990" s="150"/>
      <c r="CQ990" s="150"/>
      <c r="CR990" s="150"/>
      <c r="CS990" s="150"/>
      <c r="CT990" s="150"/>
      <c r="CU990" s="150"/>
      <c r="CV990" s="150"/>
      <c r="CW990" s="150"/>
      <c r="CX990" s="150"/>
      <c r="CY990" s="150"/>
    </row>
    <row r="991" ht="12.75" customHeight="1">
      <c r="A991" s="151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  <c r="BL991" s="150"/>
      <c r="BM991" s="150"/>
      <c r="BN991" s="150"/>
      <c r="BO991" s="150"/>
      <c r="BP991" s="150"/>
      <c r="BQ991" s="150"/>
      <c r="BR991" s="150"/>
      <c r="BS991" s="150"/>
      <c r="BT991" s="150"/>
      <c r="BU991" s="150"/>
      <c r="BV991" s="150"/>
      <c r="BW991" s="150"/>
      <c r="BX991" s="150"/>
      <c r="BY991" s="150"/>
      <c r="BZ991" s="150"/>
      <c r="CA991" s="150"/>
      <c r="CB991" s="150"/>
      <c r="CC991" s="150"/>
      <c r="CD991" s="150"/>
      <c r="CE991" s="150"/>
      <c r="CF991" s="150"/>
      <c r="CG991" s="150"/>
      <c r="CH991" s="150"/>
      <c r="CI991" s="150"/>
      <c r="CJ991" s="150"/>
      <c r="CK991" s="150"/>
      <c r="CL991" s="150"/>
      <c r="CM991" s="150"/>
      <c r="CN991" s="150"/>
      <c r="CO991" s="150"/>
      <c r="CP991" s="150"/>
      <c r="CQ991" s="150"/>
      <c r="CR991" s="150"/>
      <c r="CS991" s="150"/>
      <c r="CT991" s="150"/>
      <c r="CU991" s="150"/>
      <c r="CV991" s="150"/>
      <c r="CW991" s="150"/>
      <c r="CX991" s="150"/>
      <c r="CY991" s="150"/>
    </row>
    <row r="992" ht="12.75" customHeight="1">
      <c r="A992" s="151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  <c r="BL992" s="150"/>
      <c r="BM992" s="150"/>
      <c r="BN992" s="150"/>
      <c r="BO992" s="150"/>
      <c r="BP992" s="150"/>
      <c r="BQ992" s="150"/>
      <c r="BR992" s="150"/>
      <c r="BS992" s="150"/>
      <c r="BT992" s="150"/>
      <c r="BU992" s="150"/>
      <c r="BV992" s="150"/>
      <c r="BW992" s="150"/>
      <c r="BX992" s="150"/>
      <c r="BY992" s="150"/>
      <c r="BZ992" s="150"/>
      <c r="CA992" s="150"/>
      <c r="CB992" s="150"/>
      <c r="CC992" s="150"/>
      <c r="CD992" s="150"/>
      <c r="CE992" s="150"/>
      <c r="CF992" s="150"/>
      <c r="CG992" s="150"/>
      <c r="CH992" s="150"/>
      <c r="CI992" s="150"/>
      <c r="CJ992" s="150"/>
      <c r="CK992" s="150"/>
      <c r="CL992" s="150"/>
      <c r="CM992" s="150"/>
      <c r="CN992" s="150"/>
      <c r="CO992" s="150"/>
      <c r="CP992" s="150"/>
      <c r="CQ992" s="150"/>
      <c r="CR992" s="150"/>
      <c r="CS992" s="150"/>
      <c r="CT992" s="150"/>
      <c r="CU992" s="150"/>
      <c r="CV992" s="150"/>
      <c r="CW992" s="150"/>
      <c r="CX992" s="150"/>
      <c r="CY992" s="150"/>
    </row>
    <row r="993" ht="12.75" customHeight="1">
      <c r="A993" s="151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  <c r="BL993" s="150"/>
      <c r="BM993" s="150"/>
      <c r="BN993" s="150"/>
      <c r="BO993" s="150"/>
      <c r="BP993" s="150"/>
      <c r="BQ993" s="150"/>
      <c r="BR993" s="150"/>
      <c r="BS993" s="150"/>
      <c r="BT993" s="150"/>
      <c r="BU993" s="150"/>
      <c r="BV993" s="150"/>
      <c r="BW993" s="150"/>
      <c r="BX993" s="150"/>
      <c r="BY993" s="150"/>
      <c r="BZ993" s="150"/>
      <c r="CA993" s="150"/>
      <c r="CB993" s="150"/>
      <c r="CC993" s="150"/>
      <c r="CD993" s="150"/>
      <c r="CE993" s="150"/>
      <c r="CF993" s="150"/>
      <c r="CG993" s="150"/>
      <c r="CH993" s="150"/>
      <c r="CI993" s="150"/>
      <c r="CJ993" s="150"/>
      <c r="CK993" s="150"/>
      <c r="CL993" s="150"/>
      <c r="CM993" s="150"/>
      <c r="CN993" s="150"/>
      <c r="CO993" s="150"/>
      <c r="CP993" s="150"/>
      <c r="CQ993" s="150"/>
      <c r="CR993" s="150"/>
      <c r="CS993" s="150"/>
      <c r="CT993" s="150"/>
      <c r="CU993" s="150"/>
      <c r="CV993" s="150"/>
      <c r="CW993" s="150"/>
      <c r="CX993" s="150"/>
      <c r="CY993" s="150"/>
    </row>
    <row r="994" ht="12.75" customHeight="1">
      <c r="A994" s="151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  <c r="BL994" s="150"/>
      <c r="BM994" s="150"/>
      <c r="BN994" s="150"/>
      <c r="BO994" s="150"/>
      <c r="BP994" s="150"/>
      <c r="BQ994" s="150"/>
      <c r="BR994" s="150"/>
      <c r="BS994" s="150"/>
      <c r="BT994" s="150"/>
      <c r="BU994" s="150"/>
      <c r="BV994" s="150"/>
      <c r="BW994" s="150"/>
      <c r="BX994" s="150"/>
      <c r="BY994" s="150"/>
      <c r="BZ994" s="150"/>
      <c r="CA994" s="150"/>
      <c r="CB994" s="150"/>
      <c r="CC994" s="150"/>
      <c r="CD994" s="150"/>
      <c r="CE994" s="150"/>
      <c r="CF994" s="150"/>
      <c r="CG994" s="150"/>
      <c r="CH994" s="150"/>
      <c r="CI994" s="150"/>
      <c r="CJ994" s="150"/>
      <c r="CK994" s="150"/>
      <c r="CL994" s="150"/>
      <c r="CM994" s="150"/>
      <c r="CN994" s="150"/>
      <c r="CO994" s="150"/>
      <c r="CP994" s="150"/>
      <c r="CQ994" s="150"/>
      <c r="CR994" s="150"/>
      <c r="CS994" s="150"/>
      <c r="CT994" s="150"/>
      <c r="CU994" s="150"/>
      <c r="CV994" s="150"/>
      <c r="CW994" s="150"/>
      <c r="CX994" s="150"/>
      <c r="CY994" s="150"/>
    </row>
    <row r="995" ht="12.75" customHeight="1">
      <c r="A995" s="151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  <c r="BL995" s="150"/>
      <c r="BM995" s="150"/>
      <c r="BN995" s="150"/>
      <c r="BO995" s="150"/>
      <c r="BP995" s="150"/>
      <c r="BQ995" s="150"/>
      <c r="BR995" s="150"/>
      <c r="BS995" s="150"/>
      <c r="BT995" s="150"/>
      <c r="BU995" s="150"/>
      <c r="BV995" s="150"/>
      <c r="BW995" s="150"/>
      <c r="BX995" s="150"/>
      <c r="BY995" s="150"/>
      <c r="BZ995" s="150"/>
      <c r="CA995" s="150"/>
      <c r="CB995" s="150"/>
      <c r="CC995" s="150"/>
      <c r="CD995" s="150"/>
      <c r="CE995" s="150"/>
      <c r="CF995" s="150"/>
      <c r="CG995" s="150"/>
      <c r="CH995" s="150"/>
      <c r="CI995" s="150"/>
      <c r="CJ995" s="150"/>
      <c r="CK995" s="150"/>
      <c r="CL995" s="150"/>
      <c r="CM995" s="150"/>
      <c r="CN995" s="150"/>
      <c r="CO995" s="150"/>
      <c r="CP995" s="150"/>
      <c r="CQ995" s="150"/>
      <c r="CR995" s="150"/>
      <c r="CS995" s="150"/>
      <c r="CT995" s="150"/>
      <c r="CU995" s="150"/>
      <c r="CV995" s="150"/>
      <c r="CW995" s="150"/>
      <c r="CX995" s="150"/>
      <c r="CY995" s="150"/>
    </row>
    <row r="996" ht="12.75" customHeight="1">
      <c r="A996" s="151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  <c r="BL996" s="150"/>
      <c r="BM996" s="150"/>
      <c r="BN996" s="150"/>
      <c r="BO996" s="150"/>
      <c r="BP996" s="150"/>
      <c r="BQ996" s="150"/>
      <c r="BR996" s="150"/>
      <c r="BS996" s="150"/>
      <c r="BT996" s="150"/>
      <c r="BU996" s="150"/>
      <c r="BV996" s="150"/>
      <c r="BW996" s="150"/>
      <c r="BX996" s="150"/>
      <c r="BY996" s="150"/>
      <c r="BZ996" s="150"/>
      <c r="CA996" s="150"/>
      <c r="CB996" s="150"/>
      <c r="CC996" s="150"/>
      <c r="CD996" s="150"/>
      <c r="CE996" s="150"/>
      <c r="CF996" s="150"/>
      <c r="CG996" s="150"/>
      <c r="CH996" s="150"/>
      <c r="CI996" s="150"/>
      <c r="CJ996" s="150"/>
      <c r="CK996" s="150"/>
      <c r="CL996" s="150"/>
      <c r="CM996" s="150"/>
      <c r="CN996" s="150"/>
      <c r="CO996" s="150"/>
      <c r="CP996" s="150"/>
      <c r="CQ996" s="150"/>
      <c r="CR996" s="150"/>
      <c r="CS996" s="150"/>
      <c r="CT996" s="150"/>
      <c r="CU996" s="150"/>
      <c r="CV996" s="150"/>
      <c r="CW996" s="150"/>
      <c r="CX996" s="150"/>
      <c r="CY996" s="150"/>
    </row>
    <row r="997" ht="12.75" customHeight="1">
      <c r="A997" s="151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  <c r="BL997" s="150"/>
      <c r="BM997" s="150"/>
      <c r="BN997" s="150"/>
      <c r="BO997" s="150"/>
      <c r="BP997" s="150"/>
      <c r="BQ997" s="150"/>
      <c r="BR997" s="150"/>
      <c r="BS997" s="150"/>
      <c r="BT997" s="150"/>
      <c r="BU997" s="150"/>
      <c r="BV997" s="150"/>
      <c r="BW997" s="150"/>
      <c r="BX997" s="150"/>
      <c r="BY997" s="150"/>
      <c r="BZ997" s="150"/>
      <c r="CA997" s="150"/>
      <c r="CB997" s="150"/>
      <c r="CC997" s="150"/>
      <c r="CD997" s="150"/>
      <c r="CE997" s="150"/>
      <c r="CF997" s="150"/>
      <c r="CG997" s="150"/>
      <c r="CH997" s="150"/>
      <c r="CI997" s="150"/>
      <c r="CJ997" s="150"/>
      <c r="CK997" s="150"/>
      <c r="CL997" s="150"/>
      <c r="CM997" s="150"/>
      <c r="CN997" s="150"/>
      <c r="CO997" s="150"/>
      <c r="CP997" s="150"/>
      <c r="CQ997" s="150"/>
      <c r="CR997" s="150"/>
      <c r="CS997" s="150"/>
      <c r="CT997" s="150"/>
      <c r="CU997" s="150"/>
      <c r="CV997" s="150"/>
      <c r="CW997" s="150"/>
      <c r="CX997" s="150"/>
      <c r="CY997" s="150"/>
    </row>
    <row r="998" ht="12.75" customHeight="1">
      <c r="A998" s="151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  <c r="BL998" s="150"/>
      <c r="BM998" s="150"/>
      <c r="BN998" s="150"/>
      <c r="BO998" s="150"/>
      <c r="BP998" s="150"/>
      <c r="BQ998" s="150"/>
      <c r="BR998" s="150"/>
      <c r="BS998" s="150"/>
      <c r="BT998" s="150"/>
      <c r="BU998" s="150"/>
      <c r="BV998" s="150"/>
      <c r="BW998" s="150"/>
      <c r="BX998" s="150"/>
      <c r="BY998" s="150"/>
      <c r="BZ998" s="150"/>
      <c r="CA998" s="150"/>
      <c r="CB998" s="150"/>
      <c r="CC998" s="150"/>
      <c r="CD998" s="150"/>
      <c r="CE998" s="150"/>
      <c r="CF998" s="150"/>
      <c r="CG998" s="150"/>
      <c r="CH998" s="150"/>
      <c r="CI998" s="150"/>
      <c r="CJ998" s="150"/>
      <c r="CK998" s="150"/>
      <c r="CL998" s="150"/>
      <c r="CM998" s="150"/>
      <c r="CN998" s="150"/>
      <c r="CO998" s="150"/>
      <c r="CP998" s="150"/>
      <c r="CQ998" s="150"/>
      <c r="CR998" s="150"/>
      <c r="CS998" s="150"/>
      <c r="CT998" s="150"/>
      <c r="CU998" s="150"/>
      <c r="CV998" s="150"/>
      <c r="CW998" s="150"/>
      <c r="CX998" s="150"/>
      <c r="CY998" s="150"/>
    </row>
    <row r="999" ht="12.75" customHeight="1">
      <c r="A999" s="151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  <c r="BL999" s="150"/>
      <c r="BM999" s="150"/>
      <c r="BN999" s="150"/>
      <c r="BO999" s="150"/>
      <c r="BP999" s="150"/>
      <c r="BQ999" s="150"/>
      <c r="BR999" s="150"/>
      <c r="BS999" s="150"/>
      <c r="BT999" s="150"/>
      <c r="BU999" s="150"/>
      <c r="BV999" s="150"/>
      <c r="BW999" s="150"/>
      <c r="BX999" s="150"/>
      <c r="BY999" s="150"/>
      <c r="BZ999" s="150"/>
      <c r="CA999" s="150"/>
      <c r="CB999" s="150"/>
      <c r="CC999" s="150"/>
      <c r="CD999" s="150"/>
      <c r="CE999" s="150"/>
      <c r="CF999" s="150"/>
      <c r="CG999" s="150"/>
      <c r="CH999" s="150"/>
      <c r="CI999" s="150"/>
      <c r="CJ999" s="150"/>
      <c r="CK999" s="150"/>
      <c r="CL999" s="150"/>
      <c r="CM999" s="150"/>
      <c r="CN999" s="150"/>
      <c r="CO999" s="150"/>
      <c r="CP999" s="150"/>
      <c r="CQ999" s="150"/>
      <c r="CR999" s="150"/>
      <c r="CS999" s="150"/>
      <c r="CT999" s="150"/>
      <c r="CU999" s="150"/>
      <c r="CV999" s="150"/>
      <c r="CW999" s="150"/>
      <c r="CX999" s="150"/>
      <c r="CY999" s="150"/>
    </row>
    <row r="1000" ht="12.75" customHeight="1">
      <c r="A1000" s="151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  <c r="BL1000" s="150"/>
      <c r="BM1000" s="150"/>
      <c r="BN1000" s="150"/>
      <c r="BO1000" s="150"/>
      <c r="BP1000" s="150"/>
      <c r="BQ1000" s="150"/>
      <c r="BR1000" s="150"/>
      <c r="BS1000" s="150"/>
      <c r="BT1000" s="150"/>
      <c r="BU1000" s="150"/>
      <c r="BV1000" s="150"/>
      <c r="BW1000" s="150"/>
      <c r="BX1000" s="150"/>
      <c r="BY1000" s="150"/>
      <c r="BZ1000" s="150"/>
      <c r="CA1000" s="150"/>
      <c r="CB1000" s="150"/>
      <c r="CC1000" s="150"/>
      <c r="CD1000" s="150"/>
      <c r="CE1000" s="150"/>
      <c r="CF1000" s="150"/>
      <c r="CG1000" s="150"/>
      <c r="CH1000" s="150"/>
      <c r="CI1000" s="150"/>
      <c r="CJ1000" s="150"/>
      <c r="CK1000" s="150"/>
      <c r="CL1000" s="150"/>
      <c r="CM1000" s="150"/>
      <c r="CN1000" s="150"/>
      <c r="CO1000" s="150"/>
      <c r="CP1000" s="150"/>
      <c r="CQ1000" s="150"/>
      <c r="CR1000" s="150"/>
      <c r="CS1000" s="150"/>
      <c r="CT1000" s="150"/>
      <c r="CU1000" s="150"/>
      <c r="CV1000" s="150"/>
      <c r="CW1000" s="150"/>
      <c r="CX1000" s="150"/>
      <c r="CY1000" s="150"/>
    </row>
  </sheetData>
  <mergeCells count="102">
    <mergeCell ref="CI32:CK32"/>
    <mergeCell ref="CF31:CH31"/>
    <mergeCell ref="CC30:CE30"/>
    <mergeCell ref="BZ29:CB29"/>
    <mergeCell ref="BE22:BG22"/>
    <mergeCell ref="BB21:BD21"/>
    <mergeCell ref="A34:CV34"/>
    <mergeCell ref="A36:CN38"/>
    <mergeCell ref="A41:CV42"/>
    <mergeCell ref="BW28:BY28"/>
    <mergeCell ref="CL33:CN33"/>
    <mergeCell ref="AP17:AR17"/>
    <mergeCell ref="AS18:AU18"/>
    <mergeCell ref="U10:W10"/>
    <mergeCell ref="X11:Z11"/>
    <mergeCell ref="AA12:AC12"/>
    <mergeCell ref="AD13:AF13"/>
    <mergeCell ref="AV19:AX19"/>
    <mergeCell ref="AY20:BA20"/>
    <mergeCell ref="AG14:AI14"/>
    <mergeCell ref="BH2:BJ2"/>
    <mergeCell ref="AY2:BA2"/>
    <mergeCell ref="AS2:AU2"/>
    <mergeCell ref="AV3:AX3"/>
    <mergeCell ref="AS3:AU3"/>
    <mergeCell ref="AA3:AC3"/>
    <mergeCell ref="X3:Z3"/>
    <mergeCell ref="BK2:BM2"/>
    <mergeCell ref="BH3:BJ3"/>
    <mergeCell ref="BK3:BM3"/>
    <mergeCell ref="BN3:BP3"/>
    <mergeCell ref="BN2:BP2"/>
    <mergeCell ref="AP3:AR3"/>
    <mergeCell ref="R3:T3"/>
    <mergeCell ref="U3:W3"/>
    <mergeCell ref="R2:T2"/>
    <mergeCell ref="U2:W2"/>
    <mergeCell ref="O3:Q3"/>
    <mergeCell ref="I3:K3"/>
    <mergeCell ref="L3:N3"/>
    <mergeCell ref="AJ3:AL3"/>
    <mergeCell ref="AD3:AF3"/>
    <mergeCell ref="AG3:AI3"/>
    <mergeCell ref="F3:H3"/>
    <mergeCell ref="C3:E3"/>
    <mergeCell ref="CL3:CN3"/>
    <mergeCell ref="CP3:CR3"/>
    <mergeCell ref="BQ3:BS3"/>
    <mergeCell ref="CI3:CK3"/>
    <mergeCell ref="CC3:CE3"/>
    <mergeCell ref="CF3:CH3"/>
    <mergeCell ref="BW3:BY3"/>
    <mergeCell ref="BT3:BV3"/>
    <mergeCell ref="BZ3:CB3"/>
    <mergeCell ref="AG2:AI2"/>
    <mergeCell ref="AJ2:AL2"/>
    <mergeCell ref="AD2:AF2"/>
    <mergeCell ref="AA2:AC2"/>
    <mergeCell ref="F2:H2"/>
    <mergeCell ref="C2:E2"/>
    <mergeCell ref="L2:N2"/>
    <mergeCell ref="I2:K2"/>
    <mergeCell ref="X2:Z2"/>
    <mergeCell ref="O2:Q2"/>
    <mergeCell ref="AM3:AO3"/>
    <mergeCell ref="AM2:AO2"/>
    <mergeCell ref="AV2:AX2"/>
    <mergeCell ref="AP2:AR2"/>
    <mergeCell ref="BE2:BG2"/>
    <mergeCell ref="BB2:BD2"/>
    <mergeCell ref="BE3:BG3"/>
    <mergeCell ref="AY3:BA3"/>
    <mergeCell ref="BB3:BD3"/>
    <mergeCell ref="R9:T9"/>
    <mergeCell ref="O8:Q8"/>
    <mergeCell ref="CX3:CX34"/>
    <mergeCell ref="CY1:CY34"/>
    <mergeCell ref="CC2:CE2"/>
    <mergeCell ref="BZ2:CB2"/>
    <mergeCell ref="BN25:BP25"/>
    <mergeCell ref="BT27:BV27"/>
    <mergeCell ref="BQ26:BS26"/>
    <mergeCell ref="BK24:BM24"/>
    <mergeCell ref="BH23:BJ23"/>
    <mergeCell ref="A1:CN1"/>
    <mergeCell ref="CW1:CX1"/>
    <mergeCell ref="CO1:CV1"/>
    <mergeCell ref="CT2:CV2"/>
    <mergeCell ref="CT3:CV3"/>
    <mergeCell ref="BT2:BV2"/>
    <mergeCell ref="BW2:BY2"/>
    <mergeCell ref="CF2:CH2"/>
    <mergeCell ref="CP2:CR2"/>
    <mergeCell ref="CL2:CN2"/>
    <mergeCell ref="CI2:CK2"/>
    <mergeCell ref="BQ2:BS2"/>
    <mergeCell ref="AJ15:AL15"/>
    <mergeCell ref="AM16:AO16"/>
    <mergeCell ref="C4:E4"/>
    <mergeCell ref="F5:H5"/>
    <mergeCell ref="I6:K6"/>
    <mergeCell ref="L7:N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4.0"/>
    <col customWidth="1" min="2" max="2" width="10.43"/>
    <col customWidth="1" min="3" max="3" width="3.14"/>
    <col customWidth="1" min="4" max="4" width="1.0"/>
    <col customWidth="1" min="5" max="6" width="3.14"/>
    <col customWidth="1" min="7" max="7" width="1.0"/>
    <col customWidth="1" min="8" max="9" width="3.14"/>
    <col customWidth="1" min="10" max="10" width="1.0"/>
    <col customWidth="1" min="11" max="12" width="3.14"/>
    <col customWidth="1" min="13" max="13" width="1.0"/>
    <col customWidth="1" min="14" max="15" width="3.14"/>
    <col customWidth="1" min="16" max="16" width="1.0"/>
    <col customWidth="1" min="17" max="17" width="3.14"/>
    <col customWidth="1" min="18" max="18" width="3.29"/>
    <col customWidth="1" min="19" max="19" width="1.0"/>
    <col customWidth="1" min="20" max="20" width="3.43"/>
    <col customWidth="1" min="21" max="21" width="3.14"/>
    <col customWidth="1" min="22" max="22" width="1.0"/>
    <col customWidth="1" min="23" max="24" width="3.14"/>
    <col customWidth="1" min="25" max="25" width="1.0"/>
    <col customWidth="1" min="26" max="27" width="3.14"/>
    <col customWidth="1" min="28" max="28" width="1.0"/>
    <col customWidth="1" min="29" max="30" width="3.14"/>
    <col customWidth="1" min="31" max="31" width="1.0"/>
    <col customWidth="1" min="32" max="33" width="3.14"/>
    <col customWidth="1" min="34" max="34" width="1.0"/>
    <col customWidth="1" min="35" max="36" width="3.14"/>
    <col customWidth="1" min="37" max="37" width="1.0"/>
    <col customWidth="1" min="38" max="39" width="3.14"/>
    <col customWidth="1" min="40" max="40" width="1.0"/>
    <col customWidth="1" min="41" max="42" width="3.14"/>
    <col customWidth="1" min="43" max="43" width="1.0"/>
    <col customWidth="1" min="44" max="45" width="3.14"/>
    <col customWidth="1" min="46" max="46" width="1.0"/>
    <col customWidth="1" min="47" max="47" width="3.14"/>
    <col customWidth="1" min="48" max="48" width="5.71"/>
    <col customWidth="1" min="49" max="49" width="4.71"/>
    <col customWidth="1" min="50" max="50" width="1.0"/>
    <col customWidth="1" min="51" max="51" width="4.71"/>
    <col customWidth="1" min="52" max="52" width="6.71"/>
    <col customWidth="1" min="53" max="53" width="4.71"/>
    <col customWidth="1" min="54" max="54" width="1.0"/>
    <col customWidth="1" min="55" max="55" width="11.57"/>
    <col customWidth="1" min="56" max="56" width="5.71"/>
    <col customWidth="1" min="57" max="57" width="4.71"/>
    <col customWidth="1" min="58" max="58" width="1.0"/>
    <col customWidth="1" min="59" max="59" width="4.71"/>
    <col customWidth="1" min="60" max="60" width="6.71"/>
    <col customWidth="1" min="61" max="61" width="4.71"/>
    <col customWidth="1" min="62" max="62" width="1.0"/>
    <col customWidth="1" min="63" max="63" width="11.57"/>
    <col customWidth="1" min="64" max="64" width="8.0"/>
    <col customWidth="1" min="65" max="65" width="12.57"/>
    <col customWidth="1" min="66" max="66" width="8.0"/>
  </cols>
  <sheetData>
    <row r="1" ht="21.75" customHeight="1">
      <c r="A1" s="154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155" t="s">
        <v>1</v>
      </c>
      <c r="AW1" s="5"/>
      <c r="AX1" s="5"/>
      <c r="AY1" s="5"/>
      <c r="AZ1" s="5"/>
      <c r="BA1" s="5"/>
      <c r="BB1" s="5"/>
      <c r="BC1" s="6"/>
      <c r="BD1" s="156" t="s">
        <v>31</v>
      </c>
      <c r="BE1" s="2"/>
      <c r="BF1" s="2"/>
      <c r="BG1" s="2"/>
      <c r="BH1" s="2"/>
      <c r="BI1" s="2"/>
      <c r="BJ1" s="2"/>
      <c r="BK1" s="3"/>
      <c r="BM1" s="157"/>
    </row>
    <row r="2" ht="21.75" customHeight="1">
      <c r="A2" s="158"/>
      <c r="B2" s="159" t="s">
        <v>32</v>
      </c>
      <c r="C2" s="160">
        <v>1.0</v>
      </c>
      <c r="D2" s="12"/>
      <c r="E2" s="13"/>
      <c r="F2" s="161">
        <v>2.0</v>
      </c>
      <c r="G2" s="12"/>
      <c r="H2" s="13"/>
      <c r="I2" s="161">
        <v>3.0</v>
      </c>
      <c r="J2" s="12"/>
      <c r="K2" s="13"/>
      <c r="L2" s="161">
        <v>4.0</v>
      </c>
      <c r="M2" s="12"/>
      <c r="N2" s="13"/>
      <c r="O2" s="161">
        <v>5.0</v>
      </c>
      <c r="P2" s="12"/>
      <c r="Q2" s="13"/>
      <c r="R2" s="161">
        <v>6.0</v>
      </c>
      <c r="S2" s="12"/>
      <c r="T2" s="13"/>
      <c r="U2" s="161">
        <v>7.0</v>
      </c>
      <c r="V2" s="12"/>
      <c r="W2" s="13"/>
      <c r="X2" s="161">
        <v>8.0</v>
      </c>
      <c r="Y2" s="12"/>
      <c r="Z2" s="13"/>
      <c r="AA2" s="161">
        <v>9.0</v>
      </c>
      <c r="AB2" s="12"/>
      <c r="AC2" s="13"/>
      <c r="AD2" s="161">
        <v>10.0</v>
      </c>
      <c r="AE2" s="12"/>
      <c r="AF2" s="13"/>
      <c r="AG2" s="161">
        <v>11.0</v>
      </c>
      <c r="AH2" s="12"/>
      <c r="AI2" s="13"/>
      <c r="AJ2" s="161">
        <v>12.0</v>
      </c>
      <c r="AK2" s="12"/>
      <c r="AL2" s="13"/>
      <c r="AM2" s="161">
        <v>13.0</v>
      </c>
      <c r="AN2" s="12"/>
      <c r="AO2" s="13"/>
      <c r="AP2" s="161">
        <v>14.0</v>
      </c>
      <c r="AQ2" s="12"/>
      <c r="AR2" s="13"/>
      <c r="AS2" s="161">
        <v>15.0</v>
      </c>
      <c r="AT2" s="12"/>
      <c r="AU2" s="13"/>
      <c r="AV2" s="162">
        <v>16.0</v>
      </c>
      <c r="AW2" s="163">
        <v>17.0</v>
      </c>
      <c r="AX2" s="12"/>
      <c r="AY2" s="13"/>
      <c r="AZ2" s="164">
        <v>18.0</v>
      </c>
      <c r="BA2" s="163">
        <v>19.0</v>
      </c>
      <c r="BB2" s="12"/>
      <c r="BC2" s="17"/>
      <c r="BD2" s="165">
        <v>20.0</v>
      </c>
      <c r="BE2" s="166">
        <v>21.0</v>
      </c>
      <c r="BF2" s="12"/>
      <c r="BG2" s="13"/>
      <c r="BH2" s="165">
        <v>22.0</v>
      </c>
      <c r="BI2" s="166">
        <v>23.0</v>
      </c>
      <c r="BJ2" s="12"/>
      <c r="BK2" s="17"/>
      <c r="BM2" s="167" t="s">
        <v>33</v>
      </c>
    </row>
    <row r="3" ht="21.75" customHeight="1">
      <c r="A3" s="168"/>
      <c r="B3" s="169" t="s">
        <v>34</v>
      </c>
      <c r="C3" s="170" t="str">
        <f>B4</f>
        <v>Zdeněk</v>
      </c>
      <c r="D3" s="22"/>
      <c r="E3" s="23"/>
      <c r="F3" s="170" t="str">
        <f>B5</f>
        <v>Romana</v>
      </c>
      <c r="G3" s="22"/>
      <c r="H3" s="23"/>
      <c r="I3" s="170" t="str">
        <f>B6</f>
        <v>Tadeáš</v>
      </c>
      <c r="J3" s="22"/>
      <c r="K3" s="23"/>
      <c r="L3" s="170" t="str">
        <f>B7</f>
        <v>Tomáš</v>
      </c>
      <c r="M3" s="22"/>
      <c r="N3" s="23"/>
      <c r="O3" s="170" t="str">
        <f>B8</f>
        <v>Honza</v>
      </c>
      <c r="P3" s="22"/>
      <c r="Q3" s="23"/>
      <c r="R3" s="170" t="str">
        <f>B9</f>
        <v>Filip</v>
      </c>
      <c r="S3" s="22"/>
      <c r="T3" s="23"/>
      <c r="U3" s="170" t="str">
        <f>B10</f>
        <v>Ondřej</v>
      </c>
      <c r="V3" s="22"/>
      <c r="W3" s="23"/>
      <c r="X3" s="170" t="str">
        <f>B11</f>
        <v>Franta</v>
      </c>
      <c r="Y3" s="22"/>
      <c r="Z3" s="23"/>
      <c r="AA3" s="170" t="str">
        <f>B12</f>
        <v>Michal</v>
      </c>
      <c r="AB3" s="22"/>
      <c r="AC3" s="23"/>
      <c r="AD3" s="170" t="str">
        <f>B13</f>
        <v/>
      </c>
      <c r="AE3" s="22"/>
      <c r="AF3" s="23"/>
      <c r="AG3" s="170" t="str">
        <f>B14</f>
        <v/>
      </c>
      <c r="AH3" s="22"/>
      <c r="AI3" s="23"/>
      <c r="AJ3" s="171" t="str">
        <f>B15</f>
        <v/>
      </c>
      <c r="AK3" s="22"/>
      <c r="AL3" s="24"/>
      <c r="AM3" s="171" t="str">
        <f>B16</f>
        <v/>
      </c>
      <c r="AN3" s="22"/>
      <c r="AO3" s="23"/>
      <c r="AP3" s="171" t="str">
        <f>B17</f>
        <v/>
      </c>
      <c r="AQ3" s="22"/>
      <c r="AR3" s="23"/>
      <c r="AS3" s="171" t="str">
        <f>B18</f>
        <v/>
      </c>
      <c r="AT3" s="22"/>
      <c r="AU3" s="23"/>
      <c r="AV3" s="172" t="s">
        <v>6</v>
      </c>
      <c r="AW3" s="173" t="s">
        <v>7</v>
      </c>
      <c r="AX3" s="22"/>
      <c r="AY3" s="31"/>
      <c r="AZ3" s="174" t="s">
        <v>8</v>
      </c>
      <c r="BA3" s="175" t="s">
        <v>9</v>
      </c>
      <c r="BB3" s="34"/>
      <c r="BC3" s="35"/>
      <c r="BD3" s="176" t="s">
        <v>6</v>
      </c>
      <c r="BE3" s="177" t="s">
        <v>7</v>
      </c>
      <c r="BF3" s="22"/>
      <c r="BG3" s="31"/>
      <c r="BH3" s="178" t="s">
        <v>8</v>
      </c>
      <c r="BI3" s="177" t="s">
        <v>9</v>
      </c>
      <c r="BJ3" s="22"/>
      <c r="BK3" s="179"/>
    </row>
    <row r="4" ht="21.75" customHeight="1">
      <c r="A4" s="180">
        <v>1.0</v>
      </c>
      <c r="B4" s="181" t="str">
        <f>'2_ kolo'!B4</f>
        <v>Zdeněk</v>
      </c>
      <c r="C4" s="182" t="s">
        <v>35</v>
      </c>
      <c r="D4" s="40"/>
      <c r="E4" s="41"/>
      <c r="F4" s="183" t="str">
        <f>E5</f>
        <v/>
      </c>
      <c r="G4" s="184" t="s">
        <v>12</v>
      </c>
      <c r="H4" s="185" t="str">
        <f>C5</f>
        <v/>
      </c>
      <c r="I4" s="183" t="str">
        <f>E6</f>
        <v/>
      </c>
      <c r="J4" s="184" t="s">
        <v>12</v>
      </c>
      <c r="K4" s="185" t="str">
        <f>C6</f>
        <v/>
      </c>
      <c r="L4" s="183" t="str">
        <f>E7</f>
        <v/>
      </c>
      <c r="M4" s="184" t="s">
        <v>12</v>
      </c>
      <c r="N4" s="185" t="str">
        <f>C7</f>
        <v/>
      </c>
      <c r="O4" s="183" t="str">
        <f>E8</f>
        <v/>
      </c>
      <c r="P4" s="184" t="s">
        <v>12</v>
      </c>
      <c r="Q4" s="185" t="str">
        <f>C8</f>
        <v/>
      </c>
      <c r="R4" s="183" t="str">
        <f>E9</f>
        <v/>
      </c>
      <c r="S4" s="184" t="s">
        <v>12</v>
      </c>
      <c r="T4" s="185" t="str">
        <f>C9</f>
        <v/>
      </c>
      <c r="U4" s="183" t="str">
        <f>E10</f>
        <v/>
      </c>
      <c r="V4" s="184" t="s">
        <v>12</v>
      </c>
      <c r="W4" s="185" t="str">
        <f>C10</f>
        <v/>
      </c>
      <c r="X4" s="183" t="str">
        <f>E11</f>
        <v/>
      </c>
      <c r="Y4" s="184" t="s">
        <v>12</v>
      </c>
      <c r="Z4" s="185" t="str">
        <f>C11</f>
        <v/>
      </c>
      <c r="AA4" s="183" t="str">
        <f>E12</f>
        <v/>
      </c>
      <c r="AB4" s="184" t="s">
        <v>12</v>
      </c>
      <c r="AC4" s="185" t="str">
        <f>C12</f>
        <v/>
      </c>
      <c r="AD4" s="183" t="str">
        <f>E13</f>
        <v/>
      </c>
      <c r="AE4" s="184" t="s">
        <v>12</v>
      </c>
      <c r="AF4" s="185" t="str">
        <f>C13</f>
        <v/>
      </c>
      <c r="AG4" s="183" t="str">
        <f>E14</f>
        <v/>
      </c>
      <c r="AH4" s="184" t="s">
        <v>12</v>
      </c>
      <c r="AI4" s="185" t="str">
        <f>C14</f>
        <v/>
      </c>
      <c r="AJ4" s="186" t="str">
        <f>E15</f>
        <v/>
      </c>
      <c r="AK4" s="187" t="s">
        <v>12</v>
      </c>
      <c r="AL4" s="188" t="str">
        <f>C15</f>
        <v/>
      </c>
      <c r="AM4" s="186" t="str">
        <f>E16</f>
        <v/>
      </c>
      <c r="AN4" s="187" t="s">
        <v>12</v>
      </c>
      <c r="AO4" s="189" t="str">
        <f>C16</f>
        <v/>
      </c>
      <c r="AP4" s="186" t="str">
        <f>E17</f>
        <v/>
      </c>
      <c r="AQ4" s="187" t="s">
        <v>12</v>
      </c>
      <c r="AR4" s="189" t="str">
        <f>C17</f>
        <v/>
      </c>
      <c r="AS4" s="186" t="str">
        <f>E18</f>
        <v/>
      </c>
      <c r="AT4" s="187" t="s">
        <v>12</v>
      </c>
      <c r="AU4" s="188" t="str">
        <f>C18</f>
        <v/>
      </c>
      <c r="AV4" s="190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0</v>
      </c>
      <c r="AW4" s="191">
        <f>SUM(F4,I4,L4,O4,R4,U4,X4,AA4,AD4,AG4,AJ4,AM4,AP4,AS4)</f>
        <v>0</v>
      </c>
      <c r="AX4" s="192" t="s">
        <v>12</v>
      </c>
      <c r="AY4" s="193">
        <f>SUM(H4,K4,N4,Q4,T4,W4,Z4,AC4,AF4,AI4,AL4,AO4,AR4,AU4)</f>
        <v>0</v>
      </c>
      <c r="AZ4" s="194">
        <f t="shared" ref="AZ4:AZ18" si="1">AW4-AY4</f>
        <v>0</v>
      </c>
      <c r="BA4" s="195">
        <f>IF('poznámky'!AA1=1,'poznámky'!A19)+IF('poznámky'!AA2=1,'poznámky'!A20)+IF('poznámky'!AA3=1,'poznámky'!A21)+IF('poznámky'!AA4=1,'poznámky'!A22)+IF('poznámky'!AA5=1,'poznámky'!A23)+IF('poznámky'!AA6=1,'poznámky'!A24)+IF('poznámky'!AA7=1,'poznámky'!A25)+IF('poznámky'!AA8=1,'poznámky'!A26)+IF('poznámky'!AA9=1,'poznámky'!A27)+IF('poznámky'!AA10=1,'poznámky'!A28)+IF('poznámky'!AA11=1,'poznámky'!A29)+IF('poznámky'!AA12=1,'poznámky'!A30)+IF('poznámky'!AA13=1,'poznámky'!A31)+IF('poznámky'!AA14=1,'poznámky'!A32)+IF('poznámky'!AA15=1,'poznámky'!A33)</f>
        <v>1</v>
      </c>
      <c r="BB4" s="196" t="s">
        <v>13</v>
      </c>
      <c r="BC4" s="197" t="str">
        <f t="shared" ref="BC4:BC18" si="2">B4</f>
        <v>Zdeněk</v>
      </c>
      <c r="BD4" s="198">
        <f>SUM(AV4,'2_ kolo'!BD4)</f>
        <v>36</v>
      </c>
      <c r="BE4" s="199">
        <f>SUM(AW4,'2_ kolo'!BE4)</f>
        <v>461</v>
      </c>
      <c r="BF4" s="200" t="s">
        <v>12</v>
      </c>
      <c r="BG4" s="201">
        <f>SUM(AY4,'2_ kolo'!BG4)</f>
        <v>178</v>
      </c>
      <c r="BH4" s="202">
        <f t="shared" ref="BH4:BH18" si="3">BE4-BG4</f>
        <v>283</v>
      </c>
      <c r="BI4" s="203">
        <f>IF('poznámky'!AI1=1,'poznámky'!A19)+IF('poznámky'!AI2=1,'poznámky'!A20)+IF('poznámky'!AI3=1,'poznámky'!A21)+IF('poznámky'!AI4=1,'poznámky'!A22)+IF('poznámky'!AI5=1,'poznámky'!A23)+IF('poznámky'!AI6=1,'poznámky'!A24)+IF('poznámky'!AI7=1,'poznámky'!A25)+IF('poznámky'!AI8=1,'poznámky'!A26)+IF('poznámky'!AI9=1,'poznámky'!A27)+IF('poznámky'!AI10=1,'poznámky'!A28)+IF('poznámky'!AI11=1,'poznámky'!A29)+IF('poznámky'!AI12=1,'poznámky'!A30)+IF('poznámky'!AI13=1,'poznámky'!A31)+IF('poznámky'!AI14=1,'poznámky'!A32)+IF('poznámky'!AI15=1,'poznámky'!A33)</f>
        <v>1</v>
      </c>
      <c r="BJ4" s="204" t="s">
        <v>13</v>
      </c>
      <c r="BK4" s="205" t="str">
        <f t="shared" ref="BK4:BK18" si="4">B4</f>
        <v>Zdeněk</v>
      </c>
    </row>
    <row r="5" ht="21.75" customHeight="1">
      <c r="A5" s="180">
        <v>2.0</v>
      </c>
      <c r="B5" s="181" t="str">
        <f>'2_ kolo'!B5</f>
        <v>Romana</v>
      </c>
      <c r="C5" s="183"/>
      <c r="D5" s="184" t="s">
        <v>12</v>
      </c>
      <c r="E5" s="185"/>
      <c r="F5" s="182" t="s">
        <v>36</v>
      </c>
      <c r="G5" s="40"/>
      <c r="H5" s="41"/>
      <c r="I5" s="183" t="str">
        <f>H6</f>
        <v/>
      </c>
      <c r="J5" s="184" t="s">
        <v>12</v>
      </c>
      <c r="K5" s="185" t="str">
        <f>F6</f>
        <v/>
      </c>
      <c r="L5" s="183" t="str">
        <f>H7</f>
        <v/>
      </c>
      <c r="M5" s="184" t="s">
        <v>12</v>
      </c>
      <c r="N5" s="185" t="str">
        <f>F7</f>
        <v/>
      </c>
      <c r="O5" s="183" t="str">
        <f>H8</f>
        <v/>
      </c>
      <c r="P5" s="184" t="s">
        <v>12</v>
      </c>
      <c r="Q5" s="185" t="str">
        <f>F8</f>
        <v/>
      </c>
      <c r="R5" s="183" t="str">
        <f>H9</f>
        <v/>
      </c>
      <c r="S5" s="184" t="s">
        <v>12</v>
      </c>
      <c r="T5" s="185" t="str">
        <f>F9</f>
        <v/>
      </c>
      <c r="U5" s="183" t="str">
        <f>H10</f>
        <v/>
      </c>
      <c r="V5" s="184" t="s">
        <v>12</v>
      </c>
      <c r="W5" s="185" t="str">
        <f>F10</f>
        <v/>
      </c>
      <c r="X5" s="183" t="str">
        <f>H11</f>
        <v/>
      </c>
      <c r="Y5" s="184" t="s">
        <v>12</v>
      </c>
      <c r="Z5" s="185" t="str">
        <f>F11</f>
        <v/>
      </c>
      <c r="AA5" s="183" t="str">
        <f>H12</f>
        <v/>
      </c>
      <c r="AB5" s="184" t="s">
        <v>12</v>
      </c>
      <c r="AC5" s="185" t="str">
        <f>F12</f>
        <v/>
      </c>
      <c r="AD5" s="183" t="str">
        <f>H13</f>
        <v/>
      </c>
      <c r="AE5" s="184" t="s">
        <v>12</v>
      </c>
      <c r="AF5" s="185" t="str">
        <f>F13</f>
        <v/>
      </c>
      <c r="AG5" s="183" t="str">
        <f>H14</f>
        <v/>
      </c>
      <c r="AH5" s="184" t="s">
        <v>12</v>
      </c>
      <c r="AI5" s="185" t="str">
        <f>F14</f>
        <v/>
      </c>
      <c r="AJ5" s="186" t="str">
        <f>H15</f>
        <v/>
      </c>
      <c r="AK5" s="187" t="s">
        <v>12</v>
      </c>
      <c r="AL5" s="188" t="str">
        <f>F15</f>
        <v/>
      </c>
      <c r="AM5" s="186" t="str">
        <f>H16</f>
        <v/>
      </c>
      <c r="AN5" s="187" t="s">
        <v>12</v>
      </c>
      <c r="AO5" s="189" t="str">
        <f>F16</f>
        <v/>
      </c>
      <c r="AP5" s="186" t="str">
        <f>H17</f>
        <v/>
      </c>
      <c r="AQ5" s="187" t="s">
        <v>12</v>
      </c>
      <c r="AR5" s="189" t="str">
        <f>F17</f>
        <v/>
      </c>
      <c r="AS5" s="186" t="str">
        <f>H18</f>
        <v/>
      </c>
      <c r="AT5" s="187" t="s">
        <v>12</v>
      </c>
      <c r="AU5" s="188" t="str">
        <f>F18</f>
        <v/>
      </c>
      <c r="AV5" s="190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0</v>
      </c>
      <c r="AW5" s="191">
        <f>SUM(C5,I5,L5,O5,R5,U5,X5,AA5,AD5,AG5,AJ5,AM5,AP5,AS5)</f>
        <v>0</v>
      </c>
      <c r="AX5" s="192" t="s">
        <v>12</v>
      </c>
      <c r="AY5" s="193">
        <f>SUM(E5,K5,N5,Q5,T5,W5,Z5,AC5,AF5,AI5,AL5,AO5,AR5,AU5)</f>
        <v>0</v>
      </c>
      <c r="AZ5" s="194">
        <f t="shared" si="1"/>
        <v>0</v>
      </c>
      <c r="BA5" s="195">
        <f>IF('poznámky'!AA1=2,'poznámky'!A19)+IF('poznámky'!AA2=2,'poznámky'!A20)+IF('poznámky'!AA3=2,'poznámky'!A21)+IF('poznámky'!AA4=2,'poznámky'!A22)+IF('poznámky'!AA5=2,'poznámky'!A23)+IF('poznámky'!AA6=2,'poznámky'!A24)+IF('poznámky'!AA7=2,'poznámky'!A25)+IF('poznámky'!AA8=2,'poznámky'!A26)+IF('poznámky'!AA9=2,'poznámky'!A27)+IF('poznámky'!AA10=2,'poznámky'!A28)+IF('poznámky'!AA11=2,'poznámky'!A29)+IF('poznámky'!AA12=2,'poznámky'!A30)+IF('poznámky'!AA13=2,'poznámky'!A31)+IF('poznámky'!AA14=2,'poznámky'!A32)+IF('poznámky'!AA15=2,'poznámky'!A33)</f>
        <v>2</v>
      </c>
      <c r="BB5" s="196" t="s">
        <v>13</v>
      </c>
      <c r="BC5" s="197" t="str">
        <f t="shared" si="2"/>
        <v>Romana</v>
      </c>
      <c r="BD5" s="198">
        <f>SUM(AV5,'2_ kolo'!BD5)</f>
        <v>30</v>
      </c>
      <c r="BE5" s="199">
        <f>SUM(AW5,'2_ kolo'!BE5)</f>
        <v>399</v>
      </c>
      <c r="BF5" s="200" t="s">
        <v>12</v>
      </c>
      <c r="BG5" s="201">
        <f>SUM(AY5,'2_ kolo'!BG5)</f>
        <v>284</v>
      </c>
      <c r="BH5" s="202">
        <f t="shared" si="3"/>
        <v>115</v>
      </c>
      <c r="BI5" s="203">
        <f>IF('poznámky'!AI1=2,'poznámky'!A19)+IF('poznámky'!AI2=2,'poznámky'!A20)+IF('poznámky'!AI3=2,'poznámky'!A21)+IF('poznámky'!AI4=2,'poznámky'!A22)+IF('poznámky'!AI5=2,'poznámky'!A23)+IF('poznámky'!AI6=2,'poznámky'!A24)+IF('poznámky'!AI7=2,'poznámky'!A25)+IF('poznámky'!AI8=2,'poznámky'!A26)+IF('poznámky'!AI9=2,'poznámky'!A27)+IF('poznámky'!AI10=2,'poznámky'!A28)+IF('poznámky'!AI11=2,'poznámky'!A29)+IF('poznámky'!AI12=2,'poznámky'!A30)+IF('poznámky'!AI13=2,'poznámky'!A31)+IF('poznámky'!AI14=2,'poznámky'!A32)+IF('poznámky'!AI15=2,'poznámky'!A33)</f>
        <v>2</v>
      </c>
      <c r="BJ5" s="204" t="s">
        <v>13</v>
      </c>
      <c r="BK5" s="205" t="str">
        <f t="shared" si="4"/>
        <v>Romana</v>
      </c>
    </row>
    <row r="6" ht="21.75" customHeight="1">
      <c r="A6" s="180">
        <v>3.0</v>
      </c>
      <c r="B6" s="181" t="str">
        <f>'2_ kolo'!B6</f>
        <v>Tadeáš</v>
      </c>
      <c r="C6" s="183"/>
      <c r="D6" s="184" t="s">
        <v>12</v>
      </c>
      <c r="E6" s="185"/>
      <c r="F6" s="183"/>
      <c r="G6" s="184" t="s">
        <v>12</v>
      </c>
      <c r="H6" s="185"/>
      <c r="I6" s="182" t="s">
        <v>36</v>
      </c>
      <c r="J6" s="40"/>
      <c r="K6" s="41"/>
      <c r="L6" s="183" t="str">
        <f>K7</f>
        <v/>
      </c>
      <c r="M6" s="184" t="s">
        <v>12</v>
      </c>
      <c r="N6" s="185" t="str">
        <f>I7</f>
        <v/>
      </c>
      <c r="O6" s="183" t="str">
        <f>K8</f>
        <v/>
      </c>
      <c r="P6" s="184" t="s">
        <v>12</v>
      </c>
      <c r="Q6" s="185" t="str">
        <f>I8</f>
        <v/>
      </c>
      <c r="R6" s="183" t="str">
        <f>K9</f>
        <v/>
      </c>
      <c r="S6" s="184" t="s">
        <v>12</v>
      </c>
      <c r="T6" s="185" t="str">
        <f>I9</f>
        <v/>
      </c>
      <c r="U6" s="183" t="str">
        <f>K10</f>
        <v/>
      </c>
      <c r="V6" s="184" t="s">
        <v>12</v>
      </c>
      <c r="W6" s="185" t="str">
        <f>I10</f>
        <v/>
      </c>
      <c r="X6" s="183" t="str">
        <f>K11</f>
        <v/>
      </c>
      <c r="Y6" s="184" t="s">
        <v>12</v>
      </c>
      <c r="Z6" s="185" t="str">
        <f>I11</f>
        <v/>
      </c>
      <c r="AA6" s="183" t="str">
        <f>K12</f>
        <v/>
      </c>
      <c r="AB6" s="184" t="s">
        <v>12</v>
      </c>
      <c r="AC6" s="185" t="str">
        <f>I12</f>
        <v/>
      </c>
      <c r="AD6" s="183" t="str">
        <f>K13</f>
        <v/>
      </c>
      <c r="AE6" s="184" t="s">
        <v>12</v>
      </c>
      <c r="AF6" s="185" t="str">
        <f>I13</f>
        <v/>
      </c>
      <c r="AG6" s="183" t="str">
        <f>K14</f>
        <v/>
      </c>
      <c r="AH6" s="184" t="s">
        <v>12</v>
      </c>
      <c r="AI6" s="185" t="str">
        <f>I14</f>
        <v/>
      </c>
      <c r="AJ6" s="186" t="str">
        <f>K15</f>
        <v/>
      </c>
      <c r="AK6" s="187" t="s">
        <v>12</v>
      </c>
      <c r="AL6" s="188" t="str">
        <f>I15</f>
        <v/>
      </c>
      <c r="AM6" s="186" t="str">
        <f>K16</f>
        <v/>
      </c>
      <c r="AN6" s="187" t="s">
        <v>12</v>
      </c>
      <c r="AO6" s="189" t="str">
        <f>I16</f>
        <v/>
      </c>
      <c r="AP6" s="186" t="str">
        <f>K17</f>
        <v/>
      </c>
      <c r="AQ6" s="187" t="s">
        <v>12</v>
      </c>
      <c r="AR6" s="189" t="str">
        <f>I17</f>
        <v/>
      </c>
      <c r="AS6" s="186" t="str">
        <f>K18</f>
        <v/>
      </c>
      <c r="AT6" s="187" t="s">
        <v>12</v>
      </c>
      <c r="AU6" s="188" t="str">
        <f>I18</f>
        <v/>
      </c>
      <c r="AV6" s="190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0</v>
      </c>
      <c r="AW6" s="191">
        <f>SUM(C6,F6,L6,O6,R6,U6,X6,AA6,AD6,AG6,AJ6,AM6,AP6,AS6)</f>
        <v>0</v>
      </c>
      <c r="AX6" s="192" t="s">
        <v>12</v>
      </c>
      <c r="AY6" s="193">
        <f>SUM(E6,H6,N6,Q6,T6,W6,Z6,AC6,AF6,AI6,AL6,AO6,AR6,AU6)</f>
        <v>0</v>
      </c>
      <c r="AZ6" s="194">
        <f t="shared" si="1"/>
        <v>0</v>
      </c>
      <c r="BA6" s="195">
        <f>IF('poznámky'!AA1=3,'poznámky'!A19)+IF('poznámky'!AA2=3,'poznámky'!A20)+IF('poznámky'!AA3=3,'poznámky'!A21)+IF('poznámky'!AA4=3,'poznámky'!A22)+IF('poznámky'!AA5=3,'poznámky'!A23)+IF('poznámky'!AA6=3,'poznámky'!A24)+IF('poznámky'!AA7=3,'poznámky'!A25)+IF('poznámky'!AA8=3,'poznámky'!A26)+IF('poznámky'!AA9=3,'poznámky'!A27)+IF('poznámky'!AA10=3,'poznámky'!A28)+IF('poznámky'!AA11=3,'poznámky'!A29)+IF('poznámky'!AA12=3,'poznámky'!A30)+IF('poznámky'!AA13=3,'poznámky'!A31)+IF('poznámky'!AA14=3,'poznámky'!A32)+IF('poznámky'!AA15=3,'poznámky'!A33)</f>
        <v>3</v>
      </c>
      <c r="BB6" s="196" t="s">
        <v>13</v>
      </c>
      <c r="BC6" s="197" t="str">
        <f t="shared" si="2"/>
        <v>Tadeáš</v>
      </c>
      <c r="BD6" s="198">
        <f>SUM(AV6,'2_ kolo'!BD6)</f>
        <v>36</v>
      </c>
      <c r="BE6" s="199">
        <f>SUM(AW6,'2_ kolo'!BE6)</f>
        <v>482</v>
      </c>
      <c r="BF6" s="200" t="s">
        <v>12</v>
      </c>
      <c r="BG6" s="201">
        <f>SUM(AY6,'2_ kolo'!BG6)</f>
        <v>179</v>
      </c>
      <c r="BH6" s="202">
        <f t="shared" si="3"/>
        <v>303</v>
      </c>
      <c r="BI6" s="203">
        <f>IF('poznámky'!AI1=3,'poznámky'!A19)+IF('poznámky'!AI2=3,'poznámky'!A20)+IF('poznámky'!AI3=3,'poznámky'!A21)+IF('poznámky'!AI4=3,'poznámky'!A22)+IF('poznámky'!AI5=3,'poznámky'!A23)+IF('poznámky'!AI6=3,'poznámky'!A24)+IF('poznámky'!AI7=3,'poznámky'!A25)+IF('poznámky'!AI8=3,'poznámky'!A26)+IF('poznámky'!AI9=3,'poznámky'!A27)+IF('poznámky'!AI10=3,'poznámky'!A28)+IF('poznámky'!AI11=3,'poznámky'!A29)+IF('poznámky'!AI12=3,'poznámky'!A30)+IF('poznámky'!AI13=3,'poznámky'!A31)+IF('poznámky'!AI14=3,'poznámky'!A32)+IF('poznámky'!AI15=3,'poznámky'!A33)</f>
        <v>3</v>
      </c>
      <c r="BJ6" s="204" t="s">
        <v>13</v>
      </c>
      <c r="BK6" s="205" t="str">
        <f t="shared" si="4"/>
        <v>Tadeáš</v>
      </c>
      <c r="BM6" s="150"/>
    </row>
    <row r="7" ht="21.75" customHeight="1">
      <c r="A7" s="180">
        <v>4.0</v>
      </c>
      <c r="B7" s="181" t="str">
        <f>'2_ kolo'!B7</f>
        <v>Tomáš</v>
      </c>
      <c r="C7" s="183"/>
      <c r="D7" s="184" t="s">
        <v>12</v>
      </c>
      <c r="E7" s="185"/>
      <c r="F7" s="183"/>
      <c r="G7" s="184" t="s">
        <v>12</v>
      </c>
      <c r="H7" s="185"/>
      <c r="I7" s="183"/>
      <c r="J7" s="184" t="s">
        <v>12</v>
      </c>
      <c r="K7" s="185"/>
      <c r="L7" s="182" t="s">
        <v>37</v>
      </c>
      <c r="M7" s="40"/>
      <c r="N7" s="41"/>
      <c r="O7" s="183" t="str">
        <f>N8</f>
        <v/>
      </c>
      <c r="P7" s="184" t="s">
        <v>12</v>
      </c>
      <c r="Q7" s="185" t="str">
        <f>L8</f>
        <v/>
      </c>
      <c r="R7" s="183" t="str">
        <f>N9</f>
        <v/>
      </c>
      <c r="S7" s="184" t="s">
        <v>12</v>
      </c>
      <c r="T7" s="185" t="str">
        <f>L9</f>
        <v/>
      </c>
      <c r="U7" s="183" t="str">
        <f>N10</f>
        <v/>
      </c>
      <c r="V7" s="184" t="s">
        <v>12</v>
      </c>
      <c r="W7" s="185" t="str">
        <f>L10</f>
        <v/>
      </c>
      <c r="X7" s="183" t="str">
        <f>N11</f>
        <v/>
      </c>
      <c r="Y7" s="184" t="s">
        <v>12</v>
      </c>
      <c r="Z7" s="185" t="str">
        <f>L11</f>
        <v/>
      </c>
      <c r="AA7" s="183" t="str">
        <f>N12</f>
        <v/>
      </c>
      <c r="AB7" s="184" t="s">
        <v>12</v>
      </c>
      <c r="AC7" s="185" t="str">
        <f>L12</f>
        <v/>
      </c>
      <c r="AD7" s="183" t="str">
        <f>N13</f>
        <v/>
      </c>
      <c r="AE7" s="184" t="s">
        <v>12</v>
      </c>
      <c r="AF7" s="185" t="str">
        <f>L13</f>
        <v/>
      </c>
      <c r="AG7" s="183" t="str">
        <f>N14</f>
        <v/>
      </c>
      <c r="AH7" s="184" t="s">
        <v>12</v>
      </c>
      <c r="AI7" s="185" t="str">
        <f>L14</f>
        <v/>
      </c>
      <c r="AJ7" s="186" t="str">
        <f>N15</f>
        <v/>
      </c>
      <c r="AK7" s="187" t="s">
        <v>12</v>
      </c>
      <c r="AL7" s="188" t="str">
        <f>L15</f>
        <v/>
      </c>
      <c r="AM7" s="186" t="str">
        <f>N16</f>
        <v/>
      </c>
      <c r="AN7" s="187" t="s">
        <v>12</v>
      </c>
      <c r="AO7" s="189" t="str">
        <f>L16</f>
        <v/>
      </c>
      <c r="AP7" s="186" t="str">
        <f>N17</f>
        <v/>
      </c>
      <c r="AQ7" s="187" t="s">
        <v>12</v>
      </c>
      <c r="AR7" s="189" t="str">
        <f>L17</f>
        <v/>
      </c>
      <c r="AS7" s="186" t="str">
        <f>N18</f>
        <v/>
      </c>
      <c r="AT7" s="187" t="s">
        <v>12</v>
      </c>
      <c r="AU7" s="188" t="str">
        <f>L18</f>
        <v/>
      </c>
      <c r="AV7" s="190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0</v>
      </c>
      <c r="AW7" s="191">
        <f>SUM(C7,F7,I7,O7,R7,U7,X7,AA7,AD7,AG7,AJ7,AM7,AP7,AS7)</f>
        <v>0</v>
      </c>
      <c r="AX7" s="192" t="s">
        <v>12</v>
      </c>
      <c r="AY7" s="193">
        <f>SUM(E7,H7,K7,Q7,T7,W7,Z7,AC7,AF7,AI7,AL7,AO7,AR7,AU7)</f>
        <v>0</v>
      </c>
      <c r="AZ7" s="194">
        <f t="shared" si="1"/>
        <v>0</v>
      </c>
      <c r="BA7" s="195">
        <f>IF('poznámky'!AA1=4,'poznámky'!A19)+IF('poznámky'!AA2=4,'poznámky'!A20)+IF('poznámky'!AA3=4,'poznámky'!A21)+IF('poznámky'!AA4=4,'poznámky'!A22)+IF('poznámky'!AA5=4,'poznámky'!A23)+IF('poznámky'!AA6=4,'poznámky'!A24)+IF('poznámky'!AA7=4,'poznámky'!A25)+IF('poznámky'!AA8=4,'poznámky'!A26)+IF('poznámky'!AA9=4,'poznámky'!A27)+IF('poznámky'!AA10=4,'poznámky'!A28)+IF('poznámky'!AA11=4,'poznámky'!A29)+IF('poznámky'!AA12=4,'poznámky'!A30)+IF('poznámky'!AA13=4,'poznámky'!A31)+IF('poznámky'!AA14=4,'poznámky'!A32)+IF('poznámky'!AA15=4,'poznámky'!A33)</f>
        <v>4</v>
      </c>
      <c r="BB7" s="196" t="s">
        <v>13</v>
      </c>
      <c r="BC7" s="197" t="str">
        <f t="shared" si="2"/>
        <v>Tomáš</v>
      </c>
      <c r="BD7" s="198">
        <f>SUM(AV7,'2_ kolo'!BD7)</f>
        <v>26</v>
      </c>
      <c r="BE7" s="199">
        <f>SUM(AW7,'2_ kolo'!BE7)</f>
        <v>403</v>
      </c>
      <c r="BF7" s="200" t="s">
        <v>12</v>
      </c>
      <c r="BG7" s="201">
        <f>SUM(AY7,'2_ kolo'!BG7)</f>
        <v>266</v>
      </c>
      <c r="BH7" s="202">
        <f t="shared" si="3"/>
        <v>137</v>
      </c>
      <c r="BI7" s="203">
        <f>IF('poznámky'!AI1=4,'poznámky'!A19)+IF('poznámky'!AI2=4,'poznámky'!A20)+IF('poznámky'!AI3=4,'poznámky'!A21)+IF('poznámky'!AI4=4,'poznámky'!A22)+IF('poznámky'!AI5=4,'poznámky'!A23)+IF('poznámky'!AI6=4,'poznámky'!A24)+IF('poznámky'!AI7=4,'poznámky'!A25)+IF('poznámky'!AI8=4,'poznámky'!A26)+IF('poznámky'!AI9=4,'poznámky'!A27)+IF('poznámky'!AI10=4,'poznámky'!A28)+IF('poznámky'!AI11=4,'poznámky'!A29)+IF('poznámky'!AI12=4,'poznámky'!A30)+IF('poznámky'!AI13=4,'poznámky'!A31)+IF('poznámky'!AI14=4,'poznámky'!A32)+IF('poznámky'!AI15=4,'poznámky'!A33)</f>
        <v>4</v>
      </c>
      <c r="BJ7" s="204" t="s">
        <v>13</v>
      </c>
      <c r="BK7" s="205" t="str">
        <f t="shared" si="4"/>
        <v>Tomáš</v>
      </c>
      <c r="BM7" s="206" t="s">
        <v>38</v>
      </c>
    </row>
    <row r="8" ht="21.75" customHeight="1">
      <c r="A8" s="180">
        <v>5.0</v>
      </c>
      <c r="B8" s="181" t="str">
        <f>'2_ kolo'!B8</f>
        <v>Honza</v>
      </c>
      <c r="C8" s="183"/>
      <c r="D8" s="184" t="s">
        <v>12</v>
      </c>
      <c r="E8" s="185"/>
      <c r="F8" s="183"/>
      <c r="G8" s="184" t="s">
        <v>12</v>
      </c>
      <c r="H8" s="185"/>
      <c r="I8" s="183"/>
      <c r="J8" s="184" t="s">
        <v>12</v>
      </c>
      <c r="K8" s="185"/>
      <c r="L8" s="183"/>
      <c r="M8" s="184" t="s">
        <v>12</v>
      </c>
      <c r="N8" s="185"/>
      <c r="O8" s="182" t="s">
        <v>39</v>
      </c>
      <c r="P8" s="40"/>
      <c r="Q8" s="41"/>
      <c r="R8" s="183" t="str">
        <f>Q9</f>
        <v/>
      </c>
      <c r="S8" s="184" t="s">
        <v>12</v>
      </c>
      <c r="T8" s="185" t="str">
        <f>O9</f>
        <v/>
      </c>
      <c r="U8" s="183" t="str">
        <f>Q10</f>
        <v/>
      </c>
      <c r="V8" s="184" t="s">
        <v>12</v>
      </c>
      <c r="W8" s="185" t="str">
        <f>O10</f>
        <v/>
      </c>
      <c r="X8" s="183" t="str">
        <f>Q11</f>
        <v/>
      </c>
      <c r="Y8" s="184" t="s">
        <v>12</v>
      </c>
      <c r="Z8" s="185" t="str">
        <f>O11</f>
        <v/>
      </c>
      <c r="AA8" s="183" t="str">
        <f>Q12</f>
        <v/>
      </c>
      <c r="AB8" s="184" t="s">
        <v>12</v>
      </c>
      <c r="AC8" s="185" t="str">
        <f>O12</f>
        <v/>
      </c>
      <c r="AD8" s="183" t="str">
        <f>Q13</f>
        <v/>
      </c>
      <c r="AE8" s="184" t="s">
        <v>12</v>
      </c>
      <c r="AF8" s="185" t="str">
        <f>O13</f>
        <v/>
      </c>
      <c r="AG8" s="183" t="str">
        <f>Q14</f>
        <v/>
      </c>
      <c r="AH8" s="184" t="s">
        <v>12</v>
      </c>
      <c r="AI8" s="185" t="str">
        <f>O14</f>
        <v/>
      </c>
      <c r="AJ8" s="186" t="str">
        <f>Q15</f>
        <v/>
      </c>
      <c r="AK8" s="187" t="s">
        <v>12</v>
      </c>
      <c r="AL8" s="188" t="str">
        <f>O15</f>
        <v/>
      </c>
      <c r="AM8" s="186" t="str">
        <f>Q16</f>
        <v/>
      </c>
      <c r="AN8" s="187" t="s">
        <v>12</v>
      </c>
      <c r="AO8" s="189" t="str">
        <f>O16</f>
        <v/>
      </c>
      <c r="AP8" s="186" t="str">
        <f>Q17</f>
        <v/>
      </c>
      <c r="AQ8" s="187" t="s">
        <v>12</v>
      </c>
      <c r="AR8" s="189" t="str">
        <f>O17</f>
        <v/>
      </c>
      <c r="AS8" s="186" t="str">
        <f>Q18</f>
        <v/>
      </c>
      <c r="AT8" s="187" t="s">
        <v>12</v>
      </c>
      <c r="AU8" s="188" t="str">
        <f>O18</f>
        <v/>
      </c>
      <c r="AV8" s="190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0</v>
      </c>
      <c r="AW8" s="191">
        <f>SUM(C8,F8,I8,L8,R8,U8,X8,AA8,AD8,AG8,AJ8,AM8,AP8,AS8)</f>
        <v>0</v>
      </c>
      <c r="AX8" s="192" t="s">
        <v>12</v>
      </c>
      <c r="AY8" s="193">
        <f>SUM(E8,H8,K8,N8,T8,W8,Z8,AC8,AF8,AI8,AL8,AO8,AR8,AU8)</f>
        <v>0</v>
      </c>
      <c r="AZ8" s="194">
        <f t="shared" si="1"/>
        <v>0</v>
      </c>
      <c r="BA8" s="195">
        <f>IF('poznámky'!AA1=5,'poznámky'!A19)+IF('poznámky'!AA2=5,'poznámky'!A20)+IF('poznámky'!AA3=5,'poznámky'!A21)+IF('poznámky'!AA4=5,'poznámky'!A22)+IF('poznámky'!AA5=5,'poznámky'!A23)+IF('poznámky'!AA6=5,'poznámky'!A24)+IF('poznámky'!AA7=5,'poznámky'!A25)+IF('poznámky'!AA8=5,'poznámky'!A26)+IF('poznámky'!AA9=5,'poznámky'!A27)+IF('poznámky'!AA10=5,'poznámky'!A28)+IF('poznámky'!AA11=5,'poznámky'!A29)+IF('poznámky'!AA12=5,'poznámky'!A30)+IF('poznámky'!AA13=5,'poznámky'!A31)+IF('poznámky'!AA14=5,'poznámky'!A32)+IF('poznámky'!AA15=5,'poznámky'!A33)</f>
        <v>5</v>
      </c>
      <c r="BB8" s="196" t="s">
        <v>13</v>
      </c>
      <c r="BC8" s="197" t="str">
        <f t="shared" si="2"/>
        <v>Honza</v>
      </c>
      <c r="BD8" s="198">
        <f>SUM(AV8,'2_ kolo'!BD8)</f>
        <v>26</v>
      </c>
      <c r="BE8" s="199">
        <f>SUM(AW8,'2_ kolo'!BE8)</f>
        <v>397</v>
      </c>
      <c r="BF8" s="200" t="s">
        <v>12</v>
      </c>
      <c r="BG8" s="201">
        <f>SUM(AY8,'2_ kolo'!BG8)</f>
        <v>261</v>
      </c>
      <c r="BH8" s="202">
        <f t="shared" si="3"/>
        <v>136</v>
      </c>
      <c r="BI8" s="203">
        <f>IF('poznámky'!AI1=5,'poznámky'!A19)+IF('poznámky'!AI2=5,'poznámky'!A20)+IF('poznámky'!AI3=5,'poznámky'!A21)+IF('poznámky'!AI4=5,'poznámky'!A22)+IF('poznámky'!AI5=5,'poznámky'!A23)+IF('poznámky'!AI6=5,'poznámky'!A24)+IF('poznámky'!AI7=5,'poznámky'!A25)+IF('poznámky'!AI8=5,'poznámky'!A26)+IF('poznámky'!AI9=5,'poznámky'!A27)+IF('poznámky'!AI10=5,'poznámky'!A28)+IF('poznámky'!AI11=5,'poznámky'!A29)+IF('poznámky'!AI12=5,'poznámky'!A30)+IF('poznámky'!AI13=5,'poznámky'!A31)+IF('poznámky'!AI14=5,'poznámky'!A32)+IF('poznámky'!AI15=5,'poznámky'!A33)</f>
        <v>5</v>
      </c>
      <c r="BJ8" s="204" t="s">
        <v>13</v>
      </c>
      <c r="BK8" s="205" t="str">
        <f t="shared" si="4"/>
        <v>Honza</v>
      </c>
    </row>
    <row r="9" ht="21.75" customHeight="1">
      <c r="A9" s="180">
        <v>6.0</v>
      </c>
      <c r="B9" s="181" t="str">
        <f>'2_ kolo'!B9</f>
        <v>Filip</v>
      </c>
      <c r="C9" s="183"/>
      <c r="D9" s="184" t="s">
        <v>12</v>
      </c>
      <c r="E9" s="185"/>
      <c r="F9" s="183"/>
      <c r="G9" s="184" t="s">
        <v>12</v>
      </c>
      <c r="H9" s="185"/>
      <c r="I9" s="183"/>
      <c r="J9" s="184" t="s">
        <v>12</v>
      </c>
      <c r="K9" s="185"/>
      <c r="L9" s="183"/>
      <c r="M9" s="184" t="s">
        <v>12</v>
      </c>
      <c r="N9" s="185"/>
      <c r="O9" s="183"/>
      <c r="P9" s="184" t="s">
        <v>12</v>
      </c>
      <c r="Q9" s="185"/>
      <c r="R9" s="182" t="s">
        <v>40</v>
      </c>
      <c r="S9" s="40"/>
      <c r="T9" s="41"/>
      <c r="U9" s="183" t="str">
        <f>T10</f>
        <v/>
      </c>
      <c r="V9" s="184" t="s">
        <v>12</v>
      </c>
      <c r="W9" s="185" t="str">
        <f>R10</f>
        <v/>
      </c>
      <c r="X9" s="183" t="str">
        <f>T11</f>
        <v/>
      </c>
      <c r="Y9" s="184" t="s">
        <v>12</v>
      </c>
      <c r="Z9" s="185" t="str">
        <f>R11</f>
        <v/>
      </c>
      <c r="AA9" s="183" t="str">
        <f>T12</f>
        <v/>
      </c>
      <c r="AB9" s="184" t="s">
        <v>12</v>
      </c>
      <c r="AC9" s="185" t="str">
        <f>R12</f>
        <v/>
      </c>
      <c r="AD9" s="183" t="str">
        <f>T13</f>
        <v/>
      </c>
      <c r="AE9" s="184" t="s">
        <v>12</v>
      </c>
      <c r="AF9" s="185" t="str">
        <f>R13</f>
        <v/>
      </c>
      <c r="AG9" s="183" t="str">
        <f>T14</f>
        <v/>
      </c>
      <c r="AH9" s="184" t="s">
        <v>12</v>
      </c>
      <c r="AI9" s="185" t="str">
        <f>R14</f>
        <v/>
      </c>
      <c r="AJ9" s="186" t="str">
        <f>T15</f>
        <v/>
      </c>
      <c r="AK9" s="187" t="s">
        <v>12</v>
      </c>
      <c r="AL9" s="188" t="str">
        <f>R15</f>
        <v/>
      </c>
      <c r="AM9" s="186" t="str">
        <f>T16</f>
        <v/>
      </c>
      <c r="AN9" s="187" t="s">
        <v>12</v>
      </c>
      <c r="AO9" s="188" t="str">
        <f>R16</f>
        <v/>
      </c>
      <c r="AP9" s="186" t="str">
        <f>T17</f>
        <v/>
      </c>
      <c r="AQ9" s="187" t="s">
        <v>12</v>
      </c>
      <c r="AR9" s="189" t="str">
        <f>R17</f>
        <v/>
      </c>
      <c r="AS9" s="186" t="str">
        <f>T18</f>
        <v/>
      </c>
      <c r="AT9" s="187" t="s">
        <v>12</v>
      </c>
      <c r="AU9" s="188" t="str">
        <f>R18</f>
        <v/>
      </c>
      <c r="AV9" s="190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0</v>
      </c>
      <c r="AW9" s="191">
        <f>SUM(C9,F9,I9,L9,O9,U9,X9,AA9,AD9,AG9,AJ9,AM9,AP9,AS9)</f>
        <v>0</v>
      </c>
      <c r="AX9" s="192" t="s">
        <v>12</v>
      </c>
      <c r="AY9" s="193">
        <f>SUM(E9,H9,K9,N9,Q9,W9,Z9,AC9,AF9,AI9,AL9,AO9,AR9,AU9)</f>
        <v>0</v>
      </c>
      <c r="AZ9" s="194">
        <f t="shared" si="1"/>
        <v>0</v>
      </c>
      <c r="BA9" s="195">
        <f>IF('poznámky'!AA1=6,'poznámky'!A19)+IF('poznámky'!AA2=6,'poznámky'!A20)+IF('poznámky'!AA3=6,'poznámky'!A21)+IF('poznámky'!AA4=6,'poznámky'!A22)+IF('poznámky'!AA5=6,'poznámky'!A23)+IF('poznámky'!AA6=6,'poznámky'!A24)+IF('poznámky'!AA7=6,'poznámky'!A25)+IF('poznámky'!AA8=6,'poznámky'!A26)+IF('poznámky'!AA9=6,'poznámky'!A27)+IF('poznámky'!AA10=6,'poznámky'!A28)+IF('poznámky'!AA11=6,'poznámky'!A29)+IF('poznámky'!AA12=6,'poznámky'!A30)+IF('poznámky'!AA13=6,'poznámky'!A31)+IF('poznámky'!AA14=6,'poznámky'!A32)+IF('poznámky'!AA15=6,'poznámky'!A33)</f>
        <v>6</v>
      </c>
      <c r="BB9" s="196" t="s">
        <v>13</v>
      </c>
      <c r="BC9" s="197" t="str">
        <f t="shared" si="2"/>
        <v>Filip</v>
      </c>
      <c r="BD9" s="198">
        <f>SUM(AV9,'2_ kolo'!BD9)</f>
        <v>30</v>
      </c>
      <c r="BE9" s="199">
        <f>SUM(AW9,'2_ kolo'!BE9)</f>
        <v>425</v>
      </c>
      <c r="BF9" s="200" t="s">
        <v>12</v>
      </c>
      <c r="BG9" s="201">
        <f>SUM(AY9,'2_ kolo'!BG9)</f>
        <v>223</v>
      </c>
      <c r="BH9" s="202">
        <f t="shared" si="3"/>
        <v>202</v>
      </c>
      <c r="BI9" s="203">
        <f>IF('poznámky'!AI1=6,'poznámky'!A19)+IF('poznámky'!AI2=6,'poznámky'!A20)+IF('poznámky'!AI3=6,'poznámky'!A21)+IF('poznámky'!AI4=6,'poznámky'!A22)+IF('poznámky'!AI5=6,'poznámky'!A23)+IF('poznámky'!AI6=6,'poznámky'!A24)+IF('poznámky'!AI7=6,'poznámky'!A25)+IF('poznámky'!AI8=6,'poznámky'!A26)+IF('poznámky'!AI9=6,'poznámky'!A27)+IF('poznámky'!AI10=6,'poznámky'!A28)+IF('poznámky'!AI11=6,'poznámky'!A29)+IF('poznámky'!AI12=6,'poznámky'!A30)+IF('poznámky'!AI13=6,'poznámky'!A31)+IF('poznámky'!AI14=6,'poznámky'!A32)+IF('poznámky'!AI15=6,'poznámky'!A33)</f>
        <v>6</v>
      </c>
      <c r="BJ9" s="204" t="s">
        <v>13</v>
      </c>
      <c r="BK9" s="205" t="str">
        <f t="shared" si="4"/>
        <v>Filip</v>
      </c>
    </row>
    <row r="10" ht="21.75" customHeight="1">
      <c r="A10" s="180">
        <v>7.0</v>
      </c>
      <c r="B10" s="181" t="str">
        <f>'2_ kolo'!B10</f>
        <v>Ondřej</v>
      </c>
      <c r="C10" s="183"/>
      <c r="D10" s="184" t="s">
        <v>12</v>
      </c>
      <c r="E10" s="185"/>
      <c r="F10" s="183"/>
      <c r="G10" s="184" t="s">
        <v>12</v>
      </c>
      <c r="H10" s="185"/>
      <c r="I10" s="183"/>
      <c r="J10" s="184" t="s">
        <v>12</v>
      </c>
      <c r="K10" s="185"/>
      <c r="L10" s="183"/>
      <c r="M10" s="184" t="s">
        <v>12</v>
      </c>
      <c r="N10" s="185"/>
      <c r="O10" s="183"/>
      <c r="P10" s="184" t="s">
        <v>12</v>
      </c>
      <c r="Q10" s="185"/>
      <c r="R10" s="183"/>
      <c r="S10" s="184" t="s">
        <v>12</v>
      </c>
      <c r="T10" s="185"/>
      <c r="U10" s="182" t="s">
        <v>41</v>
      </c>
      <c r="V10" s="40"/>
      <c r="W10" s="41"/>
      <c r="X10" s="183" t="str">
        <f>W11</f>
        <v/>
      </c>
      <c r="Y10" s="184" t="s">
        <v>12</v>
      </c>
      <c r="Z10" s="185" t="str">
        <f>U11</f>
        <v/>
      </c>
      <c r="AA10" s="183" t="str">
        <f>W12</f>
        <v/>
      </c>
      <c r="AB10" s="184" t="s">
        <v>12</v>
      </c>
      <c r="AC10" s="185" t="str">
        <f>U12</f>
        <v/>
      </c>
      <c r="AD10" s="183" t="str">
        <f>W13</f>
        <v/>
      </c>
      <c r="AE10" s="184" t="s">
        <v>12</v>
      </c>
      <c r="AF10" s="185" t="str">
        <f>U13</f>
        <v/>
      </c>
      <c r="AG10" s="183" t="str">
        <f>W14</f>
        <v/>
      </c>
      <c r="AH10" s="184" t="s">
        <v>12</v>
      </c>
      <c r="AI10" s="185" t="str">
        <f>U14</f>
        <v/>
      </c>
      <c r="AJ10" s="186" t="str">
        <f>W15</f>
        <v/>
      </c>
      <c r="AK10" s="187" t="s">
        <v>12</v>
      </c>
      <c r="AL10" s="188" t="str">
        <f>U15</f>
        <v/>
      </c>
      <c r="AM10" s="186" t="str">
        <f>W16</f>
        <v/>
      </c>
      <c r="AN10" s="187" t="s">
        <v>12</v>
      </c>
      <c r="AO10" s="188" t="str">
        <f>U16</f>
        <v/>
      </c>
      <c r="AP10" s="186" t="str">
        <f>W17</f>
        <v/>
      </c>
      <c r="AQ10" s="187" t="s">
        <v>12</v>
      </c>
      <c r="AR10" s="189" t="str">
        <f>U17</f>
        <v/>
      </c>
      <c r="AS10" s="186" t="str">
        <f>W18</f>
        <v/>
      </c>
      <c r="AT10" s="187" t="s">
        <v>12</v>
      </c>
      <c r="AU10" s="188" t="str">
        <f>U18</f>
        <v/>
      </c>
      <c r="AV10" s="190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0</v>
      </c>
      <c r="AW10" s="191">
        <f>SUM(C10,F10,I10,L10,O10,R10,X10,AA10,AD10,AG10,AJ10,AM10,AP10,AS10)</f>
        <v>0</v>
      </c>
      <c r="AX10" s="192" t="s">
        <v>12</v>
      </c>
      <c r="AY10" s="193">
        <f>SUM(E10,H10,K10,N10,Q10,T10,Z10,AC10,AF10,AI10,AL10,AO10,AR10,AU10)</f>
        <v>0</v>
      </c>
      <c r="AZ10" s="194">
        <f t="shared" si="1"/>
        <v>0</v>
      </c>
      <c r="BA10" s="195">
        <f>IF('poznámky'!AA1=7,'poznámky'!A19)+IF('poznámky'!AA2=7,'poznámky'!A20)+IF('poznámky'!AA3=7,'poznámky'!A21)+IF('poznámky'!AA4=7,'poznámky'!A22)+IF('poznámky'!AA5=7,'poznámky'!A23)+IF('poznámky'!AA6=7,'poznámky'!A24)+IF('poznámky'!AA7=7,'poznámky'!A25)+IF('poznámky'!AA8=7,'poznámky'!A26)+IF('poznámky'!AA9=7,'poznámky'!A27)+IF('poznámky'!AA10=7,'poznámky'!A28)+IF('poznámky'!AA11=7,'poznámky'!A29)+IF('poznámky'!AA12=7,'poznámky'!A30)+IF('poznámky'!AA13=7,'poznámky'!A31)+IF('poznámky'!AA14=7,'poznámky'!A32)+IF('poznámky'!AA15=7,'poznámky'!A33)</f>
        <v>7</v>
      </c>
      <c r="BB10" s="196" t="s">
        <v>13</v>
      </c>
      <c r="BC10" s="197" t="str">
        <f t="shared" si="2"/>
        <v>Ondřej</v>
      </c>
      <c r="BD10" s="198">
        <f>SUM(AV10,'2_ kolo'!BD10)</f>
        <v>32</v>
      </c>
      <c r="BE10" s="199">
        <f>SUM(AW10,'2_ kolo'!BE10)</f>
        <v>418</v>
      </c>
      <c r="BF10" s="200" t="s">
        <v>12</v>
      </c>
      <c r="BG10" s="201">
        <f>SUM(AY10,'2_ kolo'!BG10)</f>
        <v>222</v>
      </c>
      <c r="BH10" s="202">
        <f t="shared" si="3"/>
        <v>196</v>
      </c>
      <c r="BI10" s="203">
        <f>IF('poznámky'!AI1=7,'poznámky'!A19)+IF('poznámky'!AI2=7,'poznámky'!A20)+IF('poznámky'!AI3=7,'poznámky'!A21)+IF('poznámky'!AI4=7,'poznámky'!A22)+IF('poznámky'!AI5=7,'poznámky'!A23)+IF('poznámky'!AI6=7,'poznámky'!A24)+IF('poznámky'!AI7=7,'poznámky'!A25)+IF('poznámky'!AI8=7,'poznámky'!A26)+IF('poznámky'!AI9=7,'poznámky'!A27)+IF('poznámky'!AI10=7,'poznámky'!A28)+IF('poznámky'!AI11=7,'poznámky'!A29)+IF('poznámky'!AI12=7,'poznámky'!A30)+IF('poznámky'!AI13=7,'poznámky'!A31)+IF('poznámky'!AI14=7,'poznámky'!A32)+IF('poznámky'!AI15=7,'poznámky'!A33)</f>
        <v>7</v>
      </c>
      <c r="BJ10" s="204" t="s">
        <v>13</v>
      </c>
      <c r="BK10" s="205" t="str">
        <f t="shared" si="4"/>
        <v>Ondřej</v>
      </c>
    </row>
    <row r="11" ht="21.75" customHeight="1">
      <c r="A11" s="180">
        <v>8.0</v>
      </c>
      <c r="B11" s="181" t="str">
        <f>'2_ kolo'!B11</f>
        <v>Franta</v>
      </c>
      <c r="C11" s="183"/>
      <c r="D11" s="184" t="s">
        <v>12</v>
      </c>
      <c r="E11" s="185"/>
      <c r="F11" s="183"/>
      <c r="G11" s="184" t="s">
        <v>12</v>
      </c>
      <c r="H11" s="185"/>
      <c r="I11" s="183"/>
      <c r="J11" s="184" t="s">
        <v>12</v>
      </c>
      <c r="K11" s="185"/>
      <c r="L11" s="183"/>
      <c r="M11" s="184" t="s">
        <v>12</v>
      </c>
      <c r="N11" s="185"/>
      <c r="O11" s="183"/>
      <c r="P11" s="184" t="s">
        <v>12</v>
      </c>
      <c r="Q11" s="185"/>
      <c r="R11" s="183"/>
      <c r="S11" s="184" t="s">
        <v>12</v>
      </c>
      <c r="T11" s="185"/>
      <c r="U11" s="183"/>
      <c r="V11" s="184" t="s">
        <v>12</v>
      </c>
      <c r="W11" s="185"/>
      <c r="X11" s="182" t="s">
        <v>42</v>
      </c>
      <c r="Y11" s="40"/>
      <c r="Z11" s="41"/>
      <c r="AA11" s="183" t="str">
        <f>Z12</f>
        <v/>
      </c>
      <c r="AB11" s="184" t="s">
        <v>12</v>
      </c>
      <c r="AC11" s="185" t="str">
        <f>X12</f>
        <v/>
      </c>
      <c r="AD11" s="183" t="str">
        <f>Z13</f>
        <v/>
      </c>
      <c r="AE11" s="184" t="s">
        <v>12</v>
      </c>
      <c r="AF11" s="185" t="str">
        <f>X13</f>
        <v/>
      </c>
      <c r="AG11" s="183" t="str">
        <f>Z14</f>
        <v/>
      </c>
      <c r="AH11" s="184" t="s">
        <v>12</v>
      </c>
      <c r="AI11" s="185" t="str">
        <f>X14</f>
        <v/>
      </c>
      <c r="AJ11" s="186" t="str">
        <f>Z15</f>
        <v/>
      </c>
      <c r="AK11" s="187" t="s">
        <v>12</v>
      </c>
      <c r="AL11" s="188" t="str">
        <f>X15</f>
        <v/>
      </c>
      <c r="AM11" s="186" t="str">
        <f>Z16</f>
        <v/>
      </c>
      <c r="AN11" s="187" t="s">
        <v>12</v>
      </c>
      <c r="AO11" s="188" t="str">
        <f>X16</f>
        <v/>
      </c>
      <c r="AP11" s="186" t="str">
        <f>Z17</f>
        <v/>
      </c>
      <c r="AQ11" s="187" t="s">
        <v>12</v>
      </c>
      <c r="AR11" s="189" t="str">
        <f>X17</f>
        <v/>
      </c>
      <c r="AS11" s="186" t="str">
        <f>Z18</f>
        <v/>
      </c>
      <c r="AT11" s="187" t="s">
        <v>12</v>
      </c>
      <c r="AU11" s="188" t="str">
        <f>X18</f>
        <v/>
      </c>
      <c r="AV11" s="190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0</v>
      </c>
      <c r="AW11" s="191">
        <f>SUM(C11,F11,I11,L11,O11,R11,U11,AA11,AD11,AG11,AJ11,AM11,AP11,AS11)</f>
        <v>0</v>
      </c>
      <c r="AX11" s="192" t="s">
        <v>12</v>
      </c>
      <c r="AY11" s="193">
        <f>SUM(E11,H11,K11,N11,Q11,T11,W11,AC11,AF11,AI11,AL11,AO11,AR11,AU11)</f>
        <v>0</v>
      </c>
      <c r="AZ11" s="194">
        <f t="shared" si="1"/>
        <v>0</v>
      </c>
      <c r="BA11" s="195">
        <f>IF('poznámky'!AA1=8,'poznámky'!A19)+IF('poznámky'!AA2=8,'poznámky'!A20)+IF('poznámky'!AA3=8,'poznámky'!A21)+IF('poznámky'!AA4=8,'poznámky'!A22)+IF('poznámky'!AA5=8,'poznámky'!A23)+IF('poznámky'!AA6=8,'poznámky'!A24)+IF('poznámky'!AA7=8,'poznámky'!A25)+IF('poznámky'!AA8=8,'poznámky'!A26)+IF('poznámky'!AA9=8,'poznámky'!A27)+IF('poznámky'!AA10=8,'poznámky'!A28)+IF('poznámky'!AA11=8,'poznámky'!A29)+IF('poznámky'!AA12=8,'poznámky'!A30)+IF('poznámky'!AA13=8,'poznámky'!A31)+IF('poznámky'!AA14=8,'poznámky'!A32)+IF('poznámky'!AA15=8,'poznámky'!A33)</f>
        <v>8</v>
      </c>
      <c r="BB11" s="196" t="s">
        <v>13</v>
      </c>
      <c r="BC11" s="197" t="str">
        <f t="shared" si="2"/>
        <v>Franta</v>
      </c>
      <c r="BD11" s="198">
        <f>SUM(AV11,'2_ kolo'!BD11)</f>
        <v>24</v>
      </c>
      <c r="BE11" s="199">
        <f>SUM(AW11,'2_ kolo'!BE11)</f>
        <v>361</v>
      </c>
      <c r="BF11" s="200" t="s">
        <v>12</v>
      </c>
      <c r="BG11" s="201">
        <f>SUM(AY11,'2_ kolo'!BG11)</f>
        <v>340</v>
      </c>
      <c r="BH11" s="202">
        <f t="shared" si="3"/>
        <v>21</v>
      </c>
      <c r="BI11" s="203">
        <f>IF('poznámky'!AI1=8,'poznámky'!A19)+IF('poznámky'!AI2=8,'poznámky'!A20)+IF('poznámky'!AI3=8,'poznámky'!A21)+IF('poznámky'!AI4=8,'poznámky'!A22)+IF('poznámky'!AI5=8,'poznámky'!A23)+IF('poznámky'!AI6=8,'poznámky'!A24)+IF('poznámky'!AI7=8,'poznámky'!A25)+IF('poznámky'!AI8=8,'poznámky'!A26)+IF('poznámky'!AI9=8,'poznámky'!A27)+IF('poznámky'!AI10=8,'poznámky'!A28)+IF('poznámky'!AI11=8,'poznámky'!A29)+IF('poznámky'!AI12=8,'poznámky'!A30)+IF('poznámky'!AI13=8,'poznámky'!A31)+IF('poznámky'!AI14=8,'poznámky'!A32)+IF('poznámky'!AI15=8,'poznámky'!A33)</f>
        <v>8</v>
      </c>
      <c r="BJ11" s="204" t="s">
        <v>13</v>
      </c>
      <c r="BK11" s="205" t="str">
        <f t="shared" si="4"/>
        <v>Franta</v>
      </c>
      <c r="BM11" s="157"/>
    </row>
    <row r="12" ht="21.75" customHeight="1">
      <c r="A12" s="180">
        <v>9.0</v>
      </c>
      <c r="B12" s="181" t="str">
        <f>'2_ kolo'!B12</f>
        <v>Michal</v>
      </c>
      <c r="C12" s="183"/>
      <c r="D12" s="184" t="s">
        <v>12</v>
      </c>
      <c r="E12" s="185"/>
      <c r="F12" s="183"/>
      <c r="G12" s="184" t="s">
        <v>12</v>
      </c>
      <c r="H12" s="185"/>
      <c r="I12" s="183"/>
      <c r="J12" s="184" t="s">
        <v>12</v>
      </c>
      <c r="K12" s="185"/>
      <c r="L12" s="183"/>
      <c r="M12" s="184" t="s">
        <v>12</v>
      </c>
      <c r="N12" s="185"/>
      <c r="O12" s="183"/>
      <c r="P12" s="184" t="s">
        <v>12</v>
      </c>
      <c r="Q12" s="185"/>
      <c r="R12" s="183"/>
      <c r="S12" s="184" t="s">
        <v>12</v>
      </c>
      <c r="T12" s="185"/>
      <c r="U12" s="183"/>
      <c r="V12" s="184" t="s">
        <v>12</v>
      </c>
      <c r="W12" s="185"/>
      <c r="X12" s="183"/>
      <c r="Y12" s="184" t="s">
        <v>12</v>
      </c>
      <c r="Z12" s="185"/>
      <c r="AA12" s="182" t="s">
        <v>43</v>
      </c>
      <c r="AB12" s="40"/>
      <c r="AC12" s="41"/>
      <c r="AD12" s="183" t="str">
        <f>AC13</f>
        <v/>
      </c>
      <c r="AE12" s="184" t="s">
        <v>12</v>
      </c>
      <c r="AF12" s="185" t="str">
        <f>AA13</f>
        <v/>
      </c>
      <c r="AG12" s="183" t="str">
        <f>AC14</f>
        <v/>
      </c>
      <c r="AH12" s="184" t="s">
        <v>12</v>
      </c>
      <c r="AI12" s="185" t="str">
        <f>AA14</f>
        <v/>
      </c>
      <c r="AJ12" s="186" t="str">
        <f>AC15</f>
        <v/>
      </c>
      <c r="AK12" s="187" t="s">
        <v>12</v>
      </c>
      <c r="AL12" s="188" t="str">
        <f>AA15</f>
        <v/>
      </c>
      <c r="AM12" s="186" t="str">
        <f>AC16</f>
        <v/>
      </c>
      <c r="AN12" s="187" t="s">
        <v>12</v>
      </c>
      <c r="AO12" s="188" t="str">
        <f>AA16</f>
        <v/>
      </c>
      <c r="AP12" s="186" t="str">
        <f>AC17</f>
        <v/>
      </c>
      <c r="AQ12" s="187" t="s">
        <v>12</v>
      </c>
      <c r="AR12" s="189" t="str">
        <f>AA17</f>
        <v/>
      </c>
      <c r="AS12" s="186" t="str">
        <f>AC18</f>
        <v/>
      </c>
      <c r="AT12" s="187" t="s">
        <v>12</v>
      </c>
      <c r="AU12" s="188" t="str">
        <f>AA18</f>
        <v/>
      </c>
      <c r="AV12" s="190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191">
        <f>SUM(C12,F12,I12,L12,O12,R12,U12,X12,AD12,AG12,AJ12,AM12,AP12,AS12)</f>
        <v>0</v>
      </c>
      <c r="AX12" s="192" t="s">
        <v>12</v>
      </c>
      <c r="AY12" s="193">
        <f>SUM(E12,H12,K12,N12,Q12,T12,W12,Z12,AF12,AI12,AL12,AO12,AR12,AU12)</f>
        <v>0</v>
      </c>
      <c r="AZ12" s="194">
        <f t="shared" si="1"/>
        <v>0</v>
      </c>
      <c r="BA12" s="195">
        <f>IF('poznámky'!AA1=9,'poznámky'!A19)+IF('poznámky'!AA2=9,'poznámky'!A20)+IF('poznámky'!AA3=9,'poznámky'!A21)+IF('poznámky'!AA4=9,'poznámky'!A22)+IF('poznámky'!AA5=9,'poznámky'!A23)+IF('poznámky'!AA6=9,'poznámky'!A24)+IF('poznámky'!AA7=9,'poznámky'!A25)+IF('poznámky'!AA8=9,'poznámky'!A26)+IF('poznámky'!AA9=9,'poznámky'!A27)+IF('poznámky'!AA10=9,'poznámky'!A28)+IF('poznámky'!AA11=9,'poznámky'!A29)+IF('poznámky'!AA12=9,'poznámky'!A30)+IF('poznámky'!AA13=9,'poznámky'!A31)+IF('poznámky'!AA14=9,'poznámky'!A32)+IF('poznámky'!AA15=9,'poznámky'!A33)</f>
        <v>9</v>
      </c>
      <c r="BB12" s="196" t="s">
        <v>13</v>
      </c>
      <c r="BC12" s="197" t="str">
        <f t="shared" si="2"/>
        <v>Michal</v>
      </c>
      <c r="BD12" s="198">
        <f>SUM(AV12,'2_ kolo'!BD12)</f>
        <v>10</v>
      </c>
      <c r="BE12" s="199">
        <f>SUM(AW12,'2_ kolo'!BE12)</f>
        <v>188</v>
      </c>
      <c r="BF12" s="200" t="s">
        <v>12</v>
      </c>
      <c r="BG12" s="201">
        <f>SUM(AY12,'2_ kolo'!BG12)</f>
        <v>464</v>
      </c>
      <c r="BH12" s="202">
        <f t="shared" si="3"/>
        <v>-276</v>
      </c>
      <c r="BI12" s="203">
        <f>IF('poznámky'!AI1=9,'poznámky'!A19)+IF('poznámky'!AI2=9,'poznámky'!A20)+IF('poznámky'!AI3=9,'poznámky'!A21)+IF('poznámky'!AI4=9,'poznámky'!A22)+IF('poznámky'!AI5=9,'poznámky'!A23)+IF('poznámky'!AI6=9,'poznámky'!A24)+IF('poznámky'!AI7=9,'poznámky'!A25)+IF('poznámky'!AI8=9,'poznámky'!A26)+IF('poznámky'!AI9=9,'poznámky'!A27)+IF('poznámky'!AI10=9,'poznámky'!A28)+IF('poznámky'!AI11=9,'poznámky'!A29)+IF('poznámky'!AI12=9,'poznámky'!A30)+IF('poznámky'!AI13=9,'poznámky'!A31)+IF('poznámky'!AI14=9,'poznámky'!A32)+IF('poznámky'!AI15=9,'poznámky'!A33)</f>
        <v>9</v>
      </c>
      <c r="BJ12" s="204" t="s">
        <v>13</v>
      </c>
      <c r="BK12" s="205" t="str">
        <f t="shared" si="4"/>
        <v>Michal</v>
      </c>
      <c r="BM12" s="157"/>
    </row>
    <row r="13" ht="21.75" customHeight="1">
      <c r="A13" s="180">
        <v>10.0</v>
      </c>
      <c r="B13" s="181" t="str">
        <f>'2_ kolo'!B13</f>
        <v/>
      </c>
      <c r="C13" s="183"/>
      <c r="D13" s="184" t="s">
        <v>12</v>
      </c>
      <c r="E13" s="185"/>
      <c r="F13" s="183"/>
      <c r="G13" s="184" t="s">
        <v>12</v>
      </c>
      <c r="H13" s="185"/>
      <c r="I13" s="183"/>
      <c r="J13" s="184" t="s">
        <v>12</v>
      </c>
      <c r="K13" s="185"/>
      <c r="L13" s="183"/>
      <c r="M13" s="184" t="s">
        <v>12</v>
      </c>
      <c r="N13" s="185"/>
      <c r="O13" s="183"/>
      <c r="P13" s="184" t="s">
        <v>12</v>
      </c>
      <c r="Q13" s="185"/>
      <c r="R13" s="183"/>
      <c r="S13" s="184" t="s">
        <v>12</v>
      </c>
      <c r="T13" s="185"/>
      <c r="U13" s="183"/>
      <c r="V13" s="184" t="s">
        <v>12</v>
      </c>
      <c r="W13" s="185"/>
      <c r="X13" s="183"/>
      <c r="Y13" s="184" t="s">
        <v>12</v>
      </c>
      <c r="Z13" s="185"/>
      <c r="AA13" s="183"/>
      <c r="AB13" s="184" t="s">
        <v>12</v>
      </c>
      <c r="AC13" s="185"/>
      <c r="AD13" s="182" t="s">
        <v>35</v>
      </c>
      <c r="AE13" s="40"/>
      <c r="AF13" s="41"/>
      <c r="AG13" s="183" t="str">
        <f>AF14</f>
        <v/>
      </c>
      <c r="AH13" s="184" t="s">
        <v>12</v>
      </c>
      <c r="AI13" s="185" t="str">
        <f>AD14</f>
        <v/>
      </c>
      <c r="AJ13" s="186" t="str">
        <f>AF15</f>
        <v/>
      </c>
      <c r="AK13" s="187" t="s">
        <v>12</v>
      </c>
      <c r="AL13" s="188" t="str">
        <f>AD15</f>
        <v/>
      </c>
      <c r="AM13" s="186" t="str">
        <f>AF16</f>
        <v/>
      </c>
      <c r="AN13" s="187" t="s">
        <v>12</v>
      </c>
      <c r="AO13" s="188" t="str">
        <f>AD16</f>
        <v/>
      </c>
      <c r="AP13" s="186" t="str">
        <f>AF17</f>
        <v/>
      </c>
      <c r="AQ13" s="187" t="s">
        <v>12</v>
      </c>
      <c r="AR13" s="189" t="str">
        <f>AD17</f>
        <v/>
      </c>
      <c r="AS13" s="186" t="str">
        <f>AF18</f>
        <v/>
      </c>
      <c r="AT13" s="187" t="s">
        <v>12</v>
      </c>
      <c r="AU13" s="188" t="str">
        <f>AD18</f>
        <v/>
      </c>
      <c r="AV13" s="190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191">
        <f>SUM(C13,F13,I13,L13,O13,R13,U13,X13,AA13,AG13,AJ13,AM13,AP13,AS13)</f>
        <v>0</v>
      </c>
      <c r="AX13" s="192" t="s">
        <v>12</v>
      </c>
      <c r="AY13" s="193">
        <f>SUM(E13,H13,K13,N13,Q13,T13,W13,Z13,AC13,AI13,AL13,AO13,AR13,AU13)</f>
        <v>0</v>
      </c>
      <c r="AZ13" s="194">
        <f t="shared" si="1"/>
        <v>0</v>
      </c>
      <c r="BA13" s="195">
        <f>IF('poznámky'!AA1=10,'poznámky'!A19)+IF('poznámky'!AA2=10,'poznámky'!A20)+IF('poznámky'!AA3=10,'poznámky'!A21)+IF('poznámky'!AA4=10,'poznámky'!A22)+IF('poznámky'!AA5=10,'poznámky'!A23)+IF('poznámky'!AA6=10,'poznámky'!A24)+IF('poznámky'!AA7=10,'poznámky'!A25)+IF('poznámky'!AA8=10,'poznámky'!A26)+IF('poznámky'!AA9=10,'poznámky'!A27)+IF('poznámky'!AA10=10,'poznámky'!A28)+IF('poznámky'!AA11=10,'poznámky'!A29)+IF('poznámky'!AA12=10,'poznámky'!A30)+IF('poznámky'!AA13=10,'poznámky'!A31)+IF('poznámky'!AA14=10,'poznámky'!A32)+IF('poznámky'!AA15=10,'poznámky'!A33)</f>
        <v>10</v>
      </c>
      <c r="BB13" s="196" t="s">
        <v>13</v>
      </c>
      <c r="BC13" s="197" t="str">
        <f t="shared" si="2"/>
        <v/>
      </c>
      <c r="BD13" s="198">
        <f>SUM(AV13,'2_ kolo'!BD13)</f>
        <v>0</v>
      </c>
      <c r="BE13" s="199">
        <f>SUM(AW13,'2_ kolo'!BE13)</f>
        <v>0</v>
      </c>
      <c r="BF13" s="200" t="s">
        <v>12</v>
      </c>
      <c r="BG13" s="201">
        <f>SUM(AY13,'2_ kolo'!BG13)</f>
        <v>0</v>
      </c>
      <c r="BH13" s="202">
        <f t="shared" si="3"/>
        <v>0</v>
      </c>
      <c r="BI13" s="203">
        <f>IF('poznámky'!AI1=10,'poznámky'!A19)+IF('poznámky'!AI2=10,'poznámky'!A20)+IF('poznámky'!AI3=10,'poznámky'!A21)+IF('poznámky'!AI4=10,'poznámky'!A22)+IF('poznámky'!AI5=10,'poznámky'!A23)+IF('poznámky'!AI6=10,'poznámky'!A24)+IF('poznámky'!AI7=10,'poznámky'!A25)+IF('poznámky'!AI8=10,'poznámky'!A26)+IF('poznámky'!AI9=10,'poznámky'!A27)+IF('poznámky'!AI10=10,'poznámky'!A28)+IF('poznámky'!AI11=10,'poznámky'!A29)+IF('poznámky'!AI12=10,'poznámky'!A30)+IF('poznámky'!AI13=10,'poznámky'!A31)+IF('poznámky'!AI14=10,'poznámky'!A32)+IF('poznámky'!AI15=10,'poznámky'!A33)</f>
        <v>10</v>
      </c>
      <c r="BJ13" s="204" t="s">
        <v>13</v>
      </c>
      <c r="BK13" s="205" t="str">
        <f t="shared" si="4"/>
        <v/>
      </c>
      <c r="BM13" s="207" t="s">
        <v>44</v>
      </c>
    </row>
    <row r="14" ht="21.75" customHeight="1">
      <c r="A14" s="180">
        <v>11.0</v>
      </c>
      <c r="B14" s="181" t="str">
        <f>'2_ kolo'!B14</f>
        <v/>
      </c>
      <c r="C14" s="183"/>
      <c r="D14" s="184" t="s">
        <v>12</v>
      </c>
      <c r="E14" s="185"/>
      <c r="F14" s="183"/>
      <c r="G14" s="184" t="s">
        <v>12</v>
      </c>
      <c r="H14" s="185"/>
      <c r="I14" s="183"/>
      <c r="J14" s="184" t="s">
        <v>12</v>
      </c>
      <c r="K14" s="185"/>
      <c r="L14" s="183"/>
      <c r="M14" s="184" t="s">
        <v>12</v>
      </c>
      <c r="N14" s="185"/>
      <c r="O14" s="183"/>
      <c r="P14" s="184" t="s">
        <v>12</v>
      </c>
      <c r="Q14" s="185"/>
      <c r="R14" s="183"/>
      <c r="S14" s="184" t="s">
        <v>12</v>
      </c>
      <c r="T14" s="185"/>
      <c r="U14" s="183"/>
      <c r="V14" s="184" t="s">
        <v>12</v>
      </c>
      <c r="W14" s="185"/>
      <c r="X14" s="183"/>
      <c r="Y14" s="184" t="s">
        <v>12</v>
      </c>
      <c r="Z14" s="185"/>
      <c r="AA14" s="183"/>
      <c r="AB14" s="184" t="s">
        <v>12</v>
      </c>
      <c r="AC14" s="185"/>
      <c r="AD14" s="183"/>
      <c r="AE14" s="184" t="s">
        <v>12</v>
      </c>
      <c r="AF14" s="185"/>
      <c r="AG14" s="182"/>
      <c r="AH14" s="40"/>
      <c r="AI14" s="41"/>
      <c r="AJ14" s="186" t="str">
        <f>AI15</f>
        <v/>
      </c>
      <c r="AK14" s="187" t="s">
        <v>12</v>
      </c>
      <c r="AL14" s="188" t="str">
        <f>AG15</f>
        <v/>
      </c>
      <c r="AM14" s="186" t="str">
        <f>AI16</f>
        <v/>
      </c>
      <c r="AN14" s="187" t="s">
        <v>12</v>
      </c>
      <c r="AO14" s="188" t="str">
        <f>AG16</f>
        <v/>
      </c>
      <c r="AP14" s="186" t="str">
        <f>AI17</f>
        <v/>
      </c>
      <c r="AQ14" s="187" t="s">
        <v>12</v>
      </c>
      <c r="AR14" s="189" t="str">
        <f>AG17</f>
        <v/>
      </c>
      <c r="AS14" s="186" t="str">
        <f>AI18</f>
        <v/>
      </c>
      <c r="AT14" s="187" t="s">
        <v>12</v>
      </c>
      <c r="AU14" s="188" t="str">
        <f>AG18</f>
        <v/>
      </c>
      <c r="AV14" s="190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191">
        <f>SUM(C14,F14,I14,L14,O14,R14,U14,X14,AA14,AD14,AJ14,AM14,AP14,AS14)</f>
        <v>0</v>
      </c>
      <c r="AX14" s="192" t="s">
        <v>12</v>
      </c>
      <c r="AY14" s="193">
        <f>SUM(E14,H14,K14,N14,Q14,T14,W14,Z14,AC14,AF14,AL14,AO14,AR14,AU14)</f>
        <v>0</v>
      </c>
      <c r="AZ14" s="194">
        <f t="shared" si="1"/>
        <v>0</v>
      </c>
      <c r="BA14" s="195">
        <f>IF('poznámky'!AA1=11,'poznámky'!A19)+IF('poznámky'!AA2=11,'poznámky'!A20)+IF('poznámky'!AA3=11,'poznámky'!A21)+IF('poznámky'!AA4=11,'poznámky'!A22)+IF('poznámky'!AA5=11,'poznámky'!A23)+IF('poznámky'!AA6=11,'poznámky'!A24)+IF('poznámky'!AA7=11,'poznámky'!A25)+IF('poznámky'!AA8=11,'poznámky'!A26)+IF('poznámky'!AA9=11,'poznámky'!A27)+IF('poznámky'!AA10=11,'poznámky'!A28)+IF('poznámky'!AA11=11,'poznámky'!A29)+IF('poznámky'!AA12=11,'poznámky'!A30)+IF('poznámky'!AA13=11,'poznámky'!A31)+IF('poznámky'!AA14=11,'poznámky'!A32)+IF('poznámky'!AA15=11,'poznámky'!A33)</f>
        <v>11</v>
      </c>
      <c r="BB14" s="196" t="s">
        <v>13</v>
      </c>
      <c r="BC14" s="197" t="str">
        <f t="shared" si="2"/>
        <v/>
      </c>
      <c r="BD14" s="198">
        <f>SUM(AV14,'2_ kolo'!BD14)</f>
        <v>0</v>
      </c>
      <c r="BE14" s="199">
        <f>SUM(AW14,'2_ kolo'!BE14)</f>
        <v>0</v>
      </c>
      <c r="BF14" s="200" t="s">
        <v>12</v>
      </c>
      <c r="BG14" s="201">
        <f>SUM(AY14,'2_ kolo'!BG14)</f>
        <v>0</v>
      </c>
      <c r="BH14" s="202">
        <f t="shared" si="3"/>
        <v>0</v>
      </c>
      <c r="BI14" s="203">
        <f>IF('poznámky'!AI1=11,'poznámky'!A19)+IF('poznámky'!AI2=11,'poznámky'!A20)+IF('poznámky'!AI3=11,'poznámky'!A21)+IF('poznámky'!AI4=11,'poznámky'!A22)+IF('poznámky'!AI5=11,'poznámky'!A23)+IF('poznámky'!AI6=11,'poznámky'!A24)+IF('poznámky'!AI7=11,'poznámky'!A25)+IF('poznámky'!AI8=11,'poznámky'!A26)+IF('poznámky'!AI9=11,'poznámky'!A27)+IF('poznámky'!AI10=11,'poznámky'!A28)+IF('poznámky'!AI11=11,'poznámky'!A29)+IF('poznámky'!AI12=11,'poznámky'!A30)+IF('poznámky'!AI13=11,'poznámky'!A31)+IF('poznámky'!AI14=11,'poznámky'!A32)+IF('poznámky'!AI15=11,'poznámky'!A33)</f>
        <v>11</v>
      </c>
      <c r="BJ14" s="204" t="s">
        <v>13</v>
      </c>
      <c r="BK14" s="205" t="str">
        <f t="shared" si="4"/>
        <v/>
      </c>
      <c r="BM14" s="157"/>
    </row>
    <row r="15" ht="21.75" customHeight="1">
      <c r="A15" s="180">
        <v>12.0</v>
      </c>
      <c r="B15" s="208" t="str">
        <f>'2_ kolo'!B15</f>
        <v/>
      </c>
      <c r="C15" s="186"/>
      <c r="D15" s="187" t="s">
        <v>12</v>
      </c>
      <c r="E15" s="189"/>
      <c r="F15" s="186"/>
      <c r="G15" s="187" t="s">
        <v>12</v>
      </c>
      <c r="H15" s="189"/>
      <c r="I15" s="186"/>
      <c r="J15" s="187" t="s">
        <v>12</v>
      </c>
      <c r="K15" s="189"/>
      <c r="L15" s="186"/>
      <c r="M15" s="187" t="s">
        <v>12</v>
      </c>
      <c r="N15" s="189"/>
      <c r="O15" s="186"/>
      <c r="P15" s="187" t="s">
        <v>12</v>
      </c>
      <c r="Q15" s="189"/>
      <c r="R15" s="186"/>
      <c r="S15" s="187" t="s">
        <v>12</v>
      </c>
      <c r="T15" s="189"/>
      <c r="U15" s="186"/>
      <c r="V15" s="187" t="s">
        <v>12</v>
      </c>
      <c r="W15" s="189"/>
      <c r="X15" s="186"/>
      <c r="Y15" s="187" t="s">
        <v>12</v>
      </c>
      <c r="Z15" s="189"/>
      <c r="AA15" s="186"/>
      <c r="AB15" s="187" t="s">
        <v>12</v>
      </c>
      <c r="AC15" s="189"/>
      <c r="AD15" s="186"/>
      <c r="AE15" s="187" t="s">
        <v>12</v>
      </c>
      <c r="AF15" s="189"/>
      <c r="AG15" s="186"/>
      <c r="AH15" s="187" t="s">
        <v>12</v>
      </c>
      <c r="AI15" s="189"/>
      <c r="AJ15" s="182">
        <v>2.0</v>
      </c>
      <c r="AK15" s="40"/>
      <c r="AL15" s="72"/>
      <c r="AM15" s="186" t="str">
        <f>AL16</f>
        <v/>
      </c>
      <c r="AN15" s="187" t="s">
        <v>12</v>
      </c>
      <c r="AO15" s="189" t="str">
        <f>AJ16</f>
        <v/>
      </c>
      <c r="AP15" s="186" t="str">
        <f>AL17</f>
        <v/>
      </c>
      <c r="AQ15" s="187" t="s">
        <v>12</v>
      </c>
      <c r="AR15" s="189" t="str">
        <f>AJ17</f>
        <v/>
      </c>
      <c r="AS15" s="186" t="str">
        <f>AL18</f>
        <v/>
      </c>
      <c r="AT15" s="187" t="s">
        <v>12</v>
      </c>
      <c r="AU15" s="209" t="str">
        <f>AJ18</f>
        <v/>
      </c>
      <c r="AV15" s="210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211">
        <f>SUM(C15,F15,I15,L15,O15,R15,U15,X15,AA15,AD15,AG15,AM15,AP15,AS15)</f>
        <v>0</v>
      </c>
      <c r="AX15" s="212" t="s">
        <v>12</v>
      </c>
      <c r="AY15" s="213">
        <f>SUM(E15,H15,K15,N15,Q15,T15,W15,Z15,AC15,AF15,AI15,AO15,AR15,AU15)</f>
        <v>0</v>
      </c>
      <c r="AZ15" s="214">
        <f t="shared" si="1"/>
        <v>0</v>
      </c>
      <c r="BA15" s="215">
        <f>IF('poznámky'!AA1=12,'poznámky'!A19)+IF('poznámky'!AA2=12,'poznámky'!A20)+IF('poznámky'!AA3=12,'poznámky'!A21)+IF('poznámky'!AA4=12,'poznámky'!A22)+IF('poznámky'!AA5=12,'poznámky'!A23)+IF('poznámky'!AA6=12,'poznámky'!A24)+IF('poznámky'!AA7=12,'poznámky'!A25)+IF('poznámky'!AA8=12,'poznámky'!A26)+IF('poznámky'!AA9=12,'poznámky'!A27)+IF('poznámky'!AA10=12,'poznámky'!A28)+IF('poznámky'!AA11=12,'poznámky'!A29)+IF('poznámky'!AA12=12,'poznámky'!A30)+IF('poznámky'!AA13=12,'poznámky'!A31)+IF('poznámky'!AA14=12,'poznámky'!A32)+IF('poznámky'!AA15=12,'poznámky'!A33)</f>
        <v>12</v>
      </c>
      <c r="BB15" s="216" t="s">
        <v>13</v>
      </c>
      <c r="BC15" s="217" t="str">
        <f t="shared" si="2"/>
        <v/>
      </c>
      <c r="BD15" s="218">
        <f>SUM(AV15,'2_ kolo'!BD15)</f>
        <v>0</v>
      </c>
      <c r="BE15" s="219">
        <f>SUM(AW15,'2_ kolo'!BE15)</f>
        <v>0</v>
      </c>
      <c r="BF15" s="220" t="s">
        <v>12</v>
      </c>
      <c r="BG15" s="221">
        <f>SUM(AY15,'2_ kolo'!BG15)</f>
        <v>0</v>
      </c>
      <c r="BH15" s="222">
        <f t="shared" si="3"/>
        <v>0</v>
      </c>
      <c r="BI15" s="223">
        <f>IF('poznámky'!AI1=12,'poznámky'!A19)+IF('poznámky'!AI2=12,'poznámky'!A20)+IF('poznámky'!AI3=12,'poznámky'!A21)+IF('poznámky'!AI4=12,'poznámky'!A22)+IF('poznámky'!AI5=12,'poznámky'!A23)+IF('poznámky'!AI6=12,'poznámky'!A24)+IF('poznámky'!AI7=12,'poznámky'!A25)+IF('poznámky'!AI8=12,'poznámky'!A26)+IF('poznámky'!AI9=12,'poznámky'!A27)+IF('poznámky'!AI10=12,'poznámky'!A28)+IF('poznámky'!AI11=12,'poznámky'!A29)+IF('poznámky'!AI12=12,'poznámky'!A30)+IF('poznámky'!AI13=12,'poznámky'!A31)+IF('poznámky'!AI14=12,'poznámky'!A32)+IF('poznámky'!AI15=12,'poznámky'!A33)</f>
        <v>12</v>
      </c>
      <c r="BJ15" s="224" t="s">
        <v>13</v>
      </c>
      <c r="BK15" s="225" t="str">
        <f t="shared" si="4"/>
        <v/>
      </c>
      <c r="BM15" s="226" t="s">
        <v>45</v>
      </c>
    </row>
    <row r="16" ht="21.75" customHeight="1">
      <c r="A16" s="180">
        <v>13.0</v>
      </c>
      <c r="B16" s="208" t="str">
        <f>'2_ kolo'!B16</f>
        <v/>
      </c>
      <c r="C16" s="186"/>
      <c r="D16" s="187" t="s">
        <v>12</v>
      </c>
      <c r="E16" s="189"/>
      <c r="F16" s="186"/>
      <c r="G16" s="187" t="s">
        <v>12</v>
      </c>
      <c r="H16" s="189"/>
      <c r="I16" s="186"/>
      <c r="J16" s="187" t="s">
        <v>12</v>
      </c>
      <c r="K16" s="189"/>
      <c r="L16" s="186"/>
      <c r="M16" s="187" t="s">
        <v>12</v>
      </c>
      <c r="N16" s="189"/>
      <c r="O16" s="186"/>
      <c r="P16" s="187" t="s">
        <v>12</v>
      </c>
      <c r="Q16" s="189"/>
      <c r="R16" s="186"/>
      <c r="S16" s="187" t="s">
        <v>12</v>
      </c>
      <c r="T16" s="189"/>
      <c r="U16" s="186"/>
      <c r="V16" s="187" t="s">
        <v>12</v>
      </c>
      <c r="W16" s="189"/>
      <c r="X16" s="186"/>
      <c r="Y16" s="187" t="s">
        <v>12</v>
      </c>
      <c r="Z16" s="189"/>
      <c r="AA16" s="186"/>
      <c r="AB16" s="187" t="s">
        <v>12</v>
      </c>
      <c r="AC16" s="189"/>
      <c r="AD16" s="186"/>
      <c r="AE16" s="187" t="s">
        <v>12</v>
      </c>
      <c r="AF16" s="189"/>
      <c r="AG16" s="186"/>
      <c r="AH16" s="187" t="s">
        <v>12</v>
      </c>
      <c r="AI16" s="189"/>
      <c r="AJ16" s="186"/>
      <c r="AK16" s="187" t="s">
        <v>12</v>
      </c>
      <c r="AL16" s="188"/>
      <c r="AM16" s="182">
        <v>0.0</v>
      </c>
      <c r="AN16" s="40"/>
      <c r="AO16" s="72"/>
      <c r="AP16" s="186" t="str">
        <f>AO17</f>
        <v/>
      </c>
      <c r="AQ16" s="187" t="s">
        <v>12</v>
      </c>
      <c r="AR16" s="189" t="str">
        <f>AM17</f>
        <v/>
      </c>
      <c r="AS16" s="186" t="str">
        <f>AO18</f>
        <v/>
      </c>
      <c r="AT16" s="187" t="s">
        <v>12</v>
      </c>
      <c r="AU16" s="188" t="str">
        <f>AM18</f>
        <v/>
      </c>
      <c r="AV16" s="210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211">
        <f>SUM(C16,F16,I16,L16,O16,R16,U16,X16,AA16,AD16,AG16,AJ16,AP16,AS16)</f>
        <v>0</v>
      </c>
      <c r="AX16" s="227" t="s">
        <v>12</v>
      </c>
      <c r="AY16" s="213">
        <f>SUM(E16,H16,K16,N16,Q16,T16,W16,Z16,AC16,AF16,AI16,AL16,AR16,AU16)</f>
        <v>0</v>
      </c>
      <c r="AZ16" s="214">
        <f t="shared" si="1"/>
        <v>0</v>
      </c>
      <c r="BA16" s="215">
        <f>IF('poznámky'!AA1=13,'poznámky'!A19)+IF('poznámky'!AA2=13,'poznámky'!A20)+IF('poznámky'!AA3=13,'poznámky'!A21)+IF('poznámky'!AA4=13,'poznámky'!A22)+IF('poznámky'!AA5=13,'poznámky'!A23)+IF('poznámky'!AA6=13,'poznámky'!A24)+IF('poznámky'!AA7=13,'poznámky'!A25)+IF('poznámky'!AA8=13,'poznámky'!A26)+IF('poznámky'!AA9=13,'poznámky'!A27)+IF('poznámky'!AA10=13,'poznámky'!A28)+IF('poznámky'!AA11=13,'poznámky'!A29)+IF('poznámky'!AA12=13,'poznámky'!A30)+IF('poznámky'!AA13=13,'poznámky'!A31)+IF('poznámky'!AA14=13,'poznámky'!A32)+IF('poznámky'!AA15=13,'poznámky'!A33)</f>
        <v>13</v>
      </c>
      <c r="BB16" s="216" t="s">
        <v>13</v>
      </c>
      <c r="BC16" s="217" t="str">
        <f t="shared" si="2"/>
        <v/>
      </c>
      <c r="BD16" s="218">
        <f>SUM(AV16,'2_ kolo'!BD16)</f>
        <v>0</v>
      </c>
      <c r="BE16" s="219">
        <f>SUM(AW16,'2_ kolo'!BE16)</f>
        <v>0</v>
      </c>
      <c r="BF16" s="220" t="s">
        <v>12</v>
      </c>
      <c r="BG16" s="221">
        <f>SUM(AY16,'2_ kolo'!BG16)</f>
        <v>0</v>
      </c>
      <c r="BH16" s="222">
        <f t="shared" si="3"/>
        <v>0</v>
      </c>
      <c r="BI16" s="223">
        <f>IF('poznámky'!AI1=13,'poznámky'!A19)+IF('poznámky'!AI2=13,'poznámky'!A20)+IF('poznámky'!AI3=13,'poznámky'!A21)+IF('poznámky'!AI4=13,'poznámky'!A22)+IF('poznámky'!AI5=13,'poznámky'!A23)+IF('poznámky'!AI6=13,'poznámky'!A24)+IF('poznámky'!AI7=13,'poznámky'!A25)+IF('poznámky'!AI8=13,'poznámky'!A26)+IF('poznámky'!AI9=13,'poznámky'!A27)+IF('poznámky'!AI10=13,'poznámky'!A28)+IF('poznámky'!AI11=13,'poznámky'!A29)+IF('poznámky'!AI12=13,'poznámky'!A30)+IF('poznámky'!AI13=13,'poznámky'!A31)+IF('poznámky'!AI14=13,'poznámky'!A32)+IF('poznámky'!AI15=13,'poznámky'!A33)</f>
        <v>13</v>
      </c>
      <c r="BJ16" s="224" t="s">
        <v>13</v>
      </c>
      <c r="BK16" s="225" t="str">
        <f t="shared" si="4"/>
        <v/>
      </c>
      <c r="BM16" s="228" t="s">
        <v>46</v>
      </c>
    </row>
    <row r="17" ht="21.75" customHeight="1">
      <c r="A17" s="180">
        <v>14.0</v>
      </c>
      <c r="B17" s="208" t="str">
        <f>'2_ kolo'!B17</f>
        <v/>
      </c>
      <c r="C17" s="186"/>
      <c r="D17" s="187" t="s">
        <v>12</v>
      </c>
      <c r="E17" s="189"/>
      <c r="F17" s="186"/>
      <c r="G17" s="187" t="s">
        <v>12</v>
      </c>
      <c r="H17" s="189"/>
      <c r="I17" s="186"/>
      <c r="J17" s="187" t="s">
        <v>12</v>
      </c>
      <c r="K17" s="189"/>
      <c r="L17" s="186"/>
      <c r="M17" s="187" t="s">
        <v>12</v>
      </c>
      <c r="N17" s="189"/>
      <c r="O17" s="186"/>
      <c r="P17" s="187" t="s">
        <v>12</v>
      </c>
      <c r="Q17" s="189"/>
      <c r="R17" s="186"/>
      <c r="S17" s="187" t="s">
        <v>12</v>
      </c>
      <c r="T17" s="189"/>
      <c r="U17" s="186"/>
      <c r="V17" s="187" t="s">
        <v>12</v>
      </c>
      <c r="W17" s="189"/>
      <c r="X17" s="186"/>
      <c r="Y17" s="187" t="s">
        <v>12</v>
      </c>
      <c r="Z17" s="189"/>
      <c r="AA17" s="186"/>
      <c r="AB17" s="187" t="s">
        <v>12</v>
      </c>
      <c r="AC17" s="189"/>
      <c r="AD17" s="186"/>
      <c r="AE17" s="187" t="s">
        <v>12</v>
      </c>
      <c r="AF17" s="189"/>
      <c r="AG17" s="186"/>
      <c r="AH17" s="187" t="s">
        <v>12</v>
      </c>
      <c r="AI17" s="189"/>
      <c r="AJ17" s="186"/>
      <c r="AK17" s="187" t="s">
        <v>12</v>
      </c>
      <c r="AL17" s="188"/>
      <c r="AM17" s="186"/>
      <c r="AN17" s="187" t="s">
        <v>12</v>
      </c>
      <c r="AO17" s="189"/>
      <c r="AP17" s="182">
        <v>1.0</v>
      </c>
      <c r="AQ17" s="40"/>
      <c r="AR17" s="41"/>
      <c r="AS17" s="186" t="str">
        <f>AR18</f>
        <v/>
      </c>
      <c r="AT17" s="187" t="s">
        <v>12</v>
      </c>
      <c r="AU17" s="188" t="str">
        <f>AP18</f>
        <v/>
      </c>
      <c r="AV17" s="210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211">
        <f>SUM(C17,F17,I17,L17,O17,R17,U17,X17,AA17,AD17,AG17,AJ17,AM17,AS17)</f>
        <v>0</v>
      </c>
      <c r="AX17" s="227" t="s">
        <v>12</v>
      </c>
      <c r="AY17" s="213">
        <f>SUM(E17,H17,K17,N17,Q17,T17,W17,Z17,AC17,AF17,AI17,AL17,AO17,AU17)</f>
        <v>0</v>
      </c>
      <c r="AZ17" s="214">
        <f t="shared" si="1"/>
        <v>0</v>
      </c>
      <c r="BA17" s="215">
        <f>IF('poznámky'!AA1=14,'poznámky'!A19)+IF('poznámky'!AA2=14,'poznámky'!A20)+IF('poznámky'!AA3=14,'poznámky'!A21)+IF('poznámky'!AA4=14,'poznámky'!A22)+IF('poznámky'!AA5=14,'poznámky'!A23)+IF('poznámky'!AA6=14,'poznámky'!A24)+IF('poznámky'!AA7=14,'poznámky'!A25)+IF('poznámky'!AA8=14,'poznámky'!A26)+IF('poznámky'!AA9=14,'poznámky'!A27)+IF('poznámky'!AA10=14,'poznámky'!A28)+IF('poznámky'!AA11=14,'poznámky'!A29)+IF('poznámky'!AA12=14,'poznámky'!A30)+IF('poznámky'!AA13=14,'poznámky'!A31)+IF('poznámky'!AA14=14,'poznámky'!A32)+IF('poznámky'!AA15=14,'poznámky'!A33)</f>
        <v>14</v>
      </c>
      <c r="BB17" s="216" t="s">
        <v>13</v>
      </c>
      <c r="BC17" s="217" t="str">
        <f t="shared" si="2"/>
        <v/>
      </c>
      <c r="BD17" s="218">
        <f>SUM(AV17,'2_ kolo'!BD17)</f>
        <v>0</v>
      </c>
      <c r="BE17" s="219">
        <f>SUM(AW17,'2_ kolo'!BE17)</f>
        <v>0</v>
      </c>
      <c r="BF17" s="220" t="s">
        <v>12</v>
      </c>
      <c r="BG17" s="221">
        <f>SUM(AY17,'2_ kolo'!BG17)</f>
        <v>0</v>
      </c>
      <c r="BH17" s="222">
        <f t="shared" si="3"/>
        <v>0</v>
      </c>
      <c r="BI17" s="223">
        <f>IF('poznámky'!AI1=14,'poznámky'!A19)+IF('poznámky'!AI2=14,'poznámky'!A20)+IF('poznámky'!AI3=14,'poznámky'!A21)+IF('poznámky'!AI4=14,'poznámky'!A22)+IF('poznámky'!AI5=14,'poznámky'!A23)+IF('poznámky'!AI6=14,'poznámky'!A24)+IF('poznámky'!AI7=14,'poznámky'!A25)+IF('poznámky'!AI8=14,'poznámky'!A26)+IF('poznámky'!AI9=14,'poznámky'!A27)+IF('poznámky'!AI10=14,'poznámky'!A28)+IF('poznámky'!AI11=14,'poznámky'!A29)+IF('poznámky'!AI12=14,'poznámky'!A30)+IF('poznámky'!AI13=14,'poznámky'!A31)+IF('poznámky'!AI14=14,'poznámky'!A32)+IF('poznámky'!AI15=14,'poznámky'!A33)</f>
        <v>14</v>
      </c>
      <c r="BJ17" s="224" t="s">
        <v>13</v>
      </c>
      <c r="BK17" s="225" t="str">
        <f t="shared" si="4"/>
        <v/>
      </c>
      <c r="BM17" s="229" t="s">
        <v>47</v>
      </c>
    </row>
    <row r="18" ht="21.75" customHeight="1">
      <c r="A18" s="230">
        <v>15.0</v>
      </c>
      <c r="B18" s="208" t="str">
        <f>'2_ kolo'!B18</f>
        <v/>
      </c>
      <c r="C18" s="231"/>
      <c r="D18" s="232" t="s">
        <v>12</v>
      </c>
      <c r="E18" s="233"/>
      <c r="F18" s="231"/>
      <c r="G18" s="232" t="s">
        <v>12</v>
      </c>
      <c r="H18" s="233"/>
      <c r="I18" s="231"/>
      <c r="J18" s="232" t="s">
        <v>12</v>
      </c>
      <c r="K18" s="233"/>
      <c r="L18" s="231"/>
      <c r="M18" s="232" t="s">
        <v>12</v>
      </c>
      <c r="N18" s="233"/>
      <c r="O18" s="231"/>
      <c r="P18" s="232" t="s">
        <v>12</v>
      </c>
      <c r="Q18" s="233"/>
      <c r="R18" s="231"/>
      <c r="S18" s="232" t="s">
        <v>12</v>
      </c>
      <c r="T18" s="233"/>
      <c r="U18" s="231"/>
      <c r="V18" s="232" t="s">
        <v>12</v>
      </c>
      <c r="W18" s="233"/>
      <c r="X18" s="231"/>
      <c r="Y18" s="232" t="s">
        <v>12</v>
      </c>
      <c r="Z18" s="234"/>
      <c r="AA18" s="231"/>
      <c r="AB18" s="232" t="s">
        <v>12</v>
      </c>
      <c r="AC18" s="233"/>
      <c r="AD18" s="231"/>
      <c r="AE18" s="232" t="s">
        <v>12</v>
      </c>
      <c r="AF18" s="233"/>
      <c r="AG18" s="231"/>
      <c r="AH18" s="232" t="s">
        <v>12</v>
      </c>
      <c r="AI18" s="233"/>
      <c r="AJ18" s="231"/>
      <c r="AK18" s="232" t="s">
        <v>12</v>
      </c>
      <c r="AL18" s="235"/>
      <c r="AM18" s="231"/>
      <c r="AN18" s="232" t="s">
        <v>12</v>
      </c>
      <c r="AO18" s="233"/>
      <c r="AP18" s="231"/>
      <c r="AQ18" s="232" t="s">
        <v>12</v>
      </c>
      <c r="AR18" s="235"/>
      <c r="AS18" s="182" t="s">
        <v>48</v>
      </c>
      <c r="AT18" s="40"/>
      <c r="AU18" s="72"/>
      <c r="AV18" s="210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211">
        <f>SUM(C18,F18,I18,L18,O18,R18,U18,X18,AA18,AD18,AG18,AJ18,AM18,AP18)</f>
        <v>0</v>
      </c>
      <c r="AX18" s="236" t="s">
        <v>12</v>
      </c>
      <c r="AY18" s="213">
        <f>SUM(E18,H18,K18,N18,Q18,T18,W18,Z18,AC18,AF18,AI18,AL18,AO18,AR18)</f>
        <v>0</v>
      </c>
      <c r="AZ18" s="237">
        <f t="shared" si="1"/>
        <v>0</v>
      </c>
      <c r="BA18" s="238">
        <f>IF('poznámky'!AA1=15,'poznámky'!A19)+IF('poznámky'!AA2=15,'poznámky'!A20)+IF('poznámky'!AA3=15,'poznámky'!A21)+IF('poznámky'!AA4=15,'poznámky'!A22)+IF('poznámky'!AA5=15,'poznámky'!A23)+IF('poznámky'!AA6=15,'poznámky'!A24)+IF('poznámky'!AA7=15,'poznámky'!A25)+IF('poznámky'!AA8=15,'poznámky'!A26)+IF('poznámky'!AA9=15,'poznámky'!A27)+IF('poznámky'!AA10=15,'poznámky'!A28)+IF('poznámky'!AA11=15,'poznámky'!A29)+IF('poznámky'!AA12=15,'poznámky'!A30)+IF('poznámky'!AA13=15,'poznámky'!A31)+IF('poznámky'!AA14=15,'poznámky'!A32)+IF('poznámky'!AA15=15,'poznámky'!A33)</f>
        <v>15</v>
      </c>
      <c r="BB18" s="216" t="s">
        <v>13</v>
      </c>
      <c r="BC18" s="217" t="str">
        <f t="shared" si="2"/>
        <v/>
      </c>
      <c r="BD18" s="218">
        <f>SUM(AV18,'2_ kolo'!BD18)</f>
        <v>0</v>
      </c>
      <c r="BE18" s="219">
        <f>SUM(AW18,'2_ kolo'!BE18)</f>
        <v>0</v>
      </c>
      <c r="BF18" s="220" t="s">
        <v>12</v>
      </c>
      <c r="BG18" s="221">
        <f>SUM(AY18,'2_ kolo'!BG18)</f>
        <v>0</v>
      </c>
      <c r="BH18" s="222">
        <f t="shared" si="3"/>
        <v>0</v>
      </c>
      <c r="BI18" s="239">
        <f>IF('poznámky'!AI1=15,'poznámky'!A19)+IF('poznámky'!AI2=15,'poznámky'!A20)+IF('poznámky'!AI3=15,'poznámky'!A21)+IF('poznámky'!AI4=15,'poznámky'!A22)+IF('poznámky'!AI5=15,'poznámky'!A23)+IF('poznámky'!AI6=15,'poznámky'!A24)+IF('poznámky'!AI7=15,'poznámky'!A25)+IF('poznámky'!AI8=15,'poznámky'!A26)+IF('poznámky'!AI9=15,'poznámky'!A27)+IF('poznámky'!AI10=15,'poznámky'!A28)+IF('poznámky'!AI11=15,'poznámky'!A29)+IF('poznámky'!AI12=15,'poznámky'!A30)+IF('poznámky'!AI13=15,'poznámky'!A31)+IF('poznámky'!AI14=15,'poznámky'!A32)+IF('poznámky'!AI15=15,'poznámky'!A33)</f>
        <v>15</v>
      </c>
      <c r="BJ18" s="224" t="s">
        <v>13</v>
      </c>
      <c r="BK18" s="225" t="str">
        <f t="shared" si="4"/>
        <v/>
      </c>
      <c r="BM18" s="240" t="s">
        <v>49</v>
      </c>
    </row>
    <row r="19" ht="21.75" customHeight="1">
      <c r="A19" s="148" t="s">
        <v>50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149"/>
      <c r="BD19" s="241"/>
      <c r="BE19" s="241"/>
      <c r="BF19" s="241"/>
      <c r="BG19" s="241"/>
      <c r="BH19" s="241"/>
      <c r="BI19" s="241"/>
      <c r="BJ19" s="241"/>
      <c r="BK19" s="241"/>
      <c r="BM19" s="151"/>
    </row>
    <row r="20" ht="21.75" customHeight="1">
      <c r="A20" s="154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3"/>
      <c r="AV20" s="242" t="s">
        <v>1</v>
      </c>
      <c r="AW20" s="5"/>
      <c r="AX20" s="5"/>
      <c r="AY20" s="5"/>
      <c r="AZ20" s="5"/>
      <c r="BA20" s="5"/>
      <c r="BB20" s="5"/>
      <c r="BC20" s="6"/>
      <c r="BD20" s="156" t="s">
        <v>31</v>
      </c>
      <c r="BE20" s="2"/>
      <c r="BF20" s="2"/>
      <c r="BG20" s="2"/>
      <c r="BH20" s="2"/>
      <c r="BI20" s="2"/>
      <c r="BJ20" s="2"/>
      <c r="BK20" s="3"/>
      <c r="BM20" s="243"/>
    </row>
    <row r="21" ht="21.75" customHeight="1">
      <c r="A21" s="158"/>
      <c r="B21" s="159" t="s">
        <v>32</v>
      </c>
      <c r="C21" s="160">
        <v>1.0</v>
      </c>
      <c r="D21" s="12"/>
      <c r="E21" s="13"/>
      <c r="F21" s="161">
        <v>2.0</v>
      </c>
      <c r="G21" s="12"/>
      <c r="H21" s="13"/>
      <c r="I21" s="161">
        <v>3.0</v>
      </c>
      <c r="J21" s="12"/>
      <c r="K21" s="13"/>
      <c r="L21" s="161">
        <v>4.0</v>
      </c>
      <c r="M21" s="12"/>
      <c r="N21" s="13"/>
      <c r="O21" s="161">
        <v>5.0</v>
      </c>
      <c r="P21" s="12"/>
      <c r="Q21" s="13"/>
      <c r="R21" s="161">
        <v>6.0</v>
      </c>
      <c r="S21" s="12"/>
      <c r="T21" s="13"/>
      <c r="U21" s="161">
        <v>7.0</v>
      </c>
      <c r="V21" s="12"/>
      <c r="W21" s="13"/>
      <c r="X21" s="161">
        <v>8.0</v>
      </c>
      <c r="Y21" s="12"/>
      <c r="Z21" s="13"/>
      <c r="AA21" s="161">
        <v>9.0</v>
      </c>
      <c r="AB21" s="12"/>
      <c r="AC21" s="13"/>
      <c r="AD21" s="161">
        <v>10.0</v>
      </c>
      <c r="AE21" s="12"/>
      <c r="AF21" s="13"/>
      <c r="AG21" s="161">
        <v>11.0</v>
      </c>
      <c r="AH21" s="12"/>
      <c r="AI21" s="13"/>
      <c r="AJ21" s="161">
        <v>12.0</v>
      </c>
      <c r="AK21" s="12"/>
      <c r="AL21" s="13"/>
      <c r="AM21" s="161">
        <v>13.0</v>
      </c>
      <c r="AN21" s="12"/>
      <c r="AO21" s="13"/>
      <c r="AP21" s="161">
        <v>14.0</v>
      </c>
      <c r="AQ21" s="12"/>
      <c r="AR21" s="13"/>
      <c r="AS21" s="161">
        <v>15.0</v>
      </c>
      <c r="AT21" s="12"/>
      <c r="AU21" s="13"/>
      <c r="AV21" s="244">
        <v>16.0</v>
      </c>
      <c r="AW21" s="245">
        <v>17.0</v>
      </c>
      <c r="AX21" s="12"/>
      <c r="AY21" s="13"/>
      <c r="AZ21" s="246">
        <v>18.0</v>
      </c>
      <c r="BA21" s="245">
        <v>19.0</v>
      </c>
      <c r="BB21" s="12"/>
      <c r="BC21" s="17"/>
      <c r="BD21" s="165">
        <v>20.0</v>
      </c>
      <c r="BE21" s="166">
        <v>21.0</v>
      </c>
      <c r="BF21" s="12"/>
      <c r="BG21" s="13"/>
      <c r="BH21" s="165">
        <v>22.0</v>
      </c>
      <c r="BI21" s="166">
        <v>23.0</v>
      </c>
      <c r="BJ21" s="12"/>
      <c r="BK21" s="17"/>
      <c r="BM21" s="167" t="s">
        <v>33</v>
      </c>
    </row>
    <row r="22" ht="21.75" customHeight="1">
      <c r="A22" s="168"/>
      <c r="B22" s="169" t="s">
        <v>34</v>
      </c>
      <c r="C22" s="170" t="str">
        <f>B23</f>
        <v>Šéfík</v>
      </c>
      <c r="D22" s="22"/>
      <c r="E22" s="23"/>
      <c r="F22" s="170" t="str">
        <f>B24</f>
        <v>Adrian</v>
      </c>
      <c r="G22" s="22"/>
      <c r="H22" s="23"/>
      <c r="I22" s="170" t="str">
        <f>B25</f>
        <v>Lukáš</v>
      </c>
      <c r="J22" s="22"/>
      <c r="K22" s="23"/>
      <c r="L22" s="170" t="str">
        <f>B26</f>
        <v>Lenka</v>
      </c>
      <c r="M22" s="22"/>
      <c r="N22" s="23"/>
      <c r="O22" s="170" t="str">
        <f>B27</f>
        <v>Zdeňka</v>
      </c>
      <c r="P22" s="22"/>
      <c r="Q22" s="23"/>
      <c r="R22" s="170" t="str">
        <f>B28</f>
        <v>Franta II.</v>
      </c>
      <c r="S22" s="22"/>
      <c r="T22" s="23"/>
      <c r="U22" s="170" t="str">
        <f>B29</f>
        <v>Martin</v>
      </c>
      <c r="V22" s="22"/>
      <c r="W22" s="23"/>
      <c r="X22" s="170" t="str">
        <f>B30</f>
        <v>Neel</v>
      </c>
      <c r="Y22" s="22"/>
      <c r="Z22" s="23"/>
      <c r="AA22" s="170" t="str">
        <f>B31</f>
        <v>Monika</v>
      </c>
      <c r="AB22" s="22"/>
      <c r="AC22" s="23"/>
      <c r="AD22" s="170" t="str">
        <f>B32</f>
        <v/>
      </c>
      <c r="AE22" s="22"/>
      <c r="AF22" s="23"/>
      <c r="AG22" s="170" t="str">
        <f>B33</f>
        <v/>
      </c>
      <c r="AH22" s="22"/>
      <c r="AI22" s="23"/>
      <c r="AJ22" s="171" t="str">
        <f>B34</f>
        <v/>
      </c>
      <c r="AK22" s="22"/>
      <c r="AL22" s="24"/>
      <c r="AM22" s="171" t="str">
        <f>B35</f>
        <v/>
      </c>
      <c r="AN22" s="22"/>
      <c r="AO22" s="23"/>
      <c r="AP22" s="171" t="str">
        <f>B36</f>
        <v/>
      </c>
      <c r="AQ22" s="22"/>
      <c r="AR22" s="23"/>
      <c r="AS22" s="171" t="str">
        <f>B37</f>
        <v/>
      </c>
      <c r="AT22" s="22"/>
      <c r="AU22" s="23"/>
      <c r="AV22" s="247" t="s">
        <v>6</v>
      </c>
      <c r="AW22" s="248" t="s">
        <v>7</v>
      </c>
      <c r="AX22" s="22"/>
      <c r="AY22" s="31"/>
      <c r="AZ22" s="249" t="s">
        <v>8</v>
      </c>
      <c r="BA22" s="250" t="s">
        <v>9</v>
      </c>
      <c r="BB22" s="34"/>
      <c r="BC22" s="35"/>
      <c r="BD22" s="176" t="s">
        <v>6</v>
      </c>
      <c r="BE22" s="177" t="s">
        <v>7</v>
      </c>
      <c r="BF22" s="22"/>
      <c r="BG22" s="31"/>
      <c r="BH22" s="178" t="s">
        <v>8</v>
      </c>
      <c r="BI22" s="177" t="s">
        <v>9</v>
      </c>
      <c r="BJ22" s="22"/>
      <c r="BK22" s="179"/>
    </row>
    <row r="23" ht="21.75" customHeight="1">
      <c r="A23" s="180">
        <v>1.0</v>
      </c>
      <c r="B23" s="181" t="str">
        <f>'2_ kolo'!B23</f>
        <v>Šéfík</v>
      </c>
      <c r="C23" s="182" t="s">
        <v>35</v>
      </c>
      <c r="D23" s="40"/>
      <c r="E23" s="41"/>
      <c r="F23" s="183" t="str">
        <f>E24</f>
        <v/>
      </c>
      <c r="G23" s="184" t="s">
        <v>12</v>
      </c>
      <c r="H23" s="185" t="str">
        <f>C24</f>
        <v/>
      </c>
      <c r="I23" s="183" t="str">
        <f>E25</f>
        <v/>
      </c>
      <c r="J23" s="184" t="s">
        <v>12</v>
      </c>
      <c r="K23" s="185" t="str">
        <f>C25</f>
        <v/>
      </c>
      <c r="L23" s="183" t="str">
        <f>E26</f>
        <v/>
      </c>
      <c r="M23" s="184" t="s">
        <v>12</v>
      </c>
      <c r="N23" s="185" t="str">
        <f>C26</f>
        <v/>
      </c>
      <c r="O23" s="183" t="str">
        <f>E27</f>
        <v/>
      </c>
      <c r="P23" s="184" t="s">
        <v>12</v>
      </c>
      <c r="Q23" s="185" t="str">
        <f>C27</f>
        <v/>
      </c>
      <c r="R23" s="183" t="str">
        <f>E28</f>
        <v/>
      </c>
      <c r="S23" s="184" t="s">
        <v>12</v>
      </c>
      <c r="T23" s="185" t="str">
        <f>C28</f>
        <v/>
      </c>
      <c r="U23" s="183" t="str">
        <f>E29</f>
        <v/>
      </c>
      <c r="V23" s="184" t="s">
        <v>12</v>
      </c>
      <c r="W23" s="185" t="str">
        <f>C29</f>
        <v/>
      </c>
      <c r="X23" s="183" t="str">
        <f>E30</f>
        <v/>
      </c>
      <c r="Y23" s="184" t="s">
        <v>12</v>
      </c>
      <c r="Z23" s="185" t="str">
        <f>C30</f>
        <v/>
      </c>
      <c r="AA23" s="183" t="str">
        <f>E31</f>
        <v/>
      </c>
      <c r="AB23" s="184" t="s">
        <v>12</v>
      </c>
      <c r="AC23" s="185" t="str">
        <f>C31</f>
        <v/>
      </c>
      <c r="AD23" s="183" t="str">
        <f>E32</f>
        <v/>
      </c>
      <c r="AE23" s="184" t="s">
        <v>12</v>
      </c>
      <c r="AF23" s="185" t="str">
        <f>C32</f>
        <v/>
      </c>
      <c r="AG23" s="183" t="str">
        <f>E33</f>
        <v/>
      </c>
      <c r="AH23" s="184" t="s">
        <v>12</v>
      </c>
      <c r="AI23" s="185" t="str">
        <f>C33</f>
        <v/>
      </c>
      <c r="AJ23" s="186" t="str">
        <f>E34</f>
        <v/>
      </c>
      <c r="AK23" s="187" t="s">
        <v>12</v>
      </c>
      <c r="AL23" s="188" t="str">
        <f>C34</f>
        <v/>
      </c>
      <c r="AM23" s="186" t="str">
        <f>E35</f>
        <v/>
      </c>
      <c r="AN23" s="187" t="s">
        <v>12</v>
      </c>
      <c r="AO23" s="189" t="str">
        <f>C35</f>
        <v/>
      </c>
      <c r="AP23" s="186" t="str">
        <f>E36</f>
        <v/>
      </c>
      <c r="AQ23" s="187" t="s">
        <v>12</v>
      </c>
      <c r="AR23" s="189" t="str">
        <f>C36</f>
        <v/>
      </c>
      <c r="AS23" s="186" t="str">
        <f>E37</f>
        <v/>
      </c>
      <c r="AT23" s="187" t="s">
        <v>12</v>
      </c>
      <c r="AU23" s="188" t="str">
        <f>C37</f>
        <v/>
      </c>
      <c r="AV23" s="251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0</v>
      </c>
      <c r="AW23" s="252">
        <f>SUM(F23,I23,L23,O23,R23,U23,X23,AA23,AD23,AG23,AJ23,AM23,AP23,AS23)</f>
        <v>0</v>
      </c>
      <c r="AX23" s="253" t="s">
        <v>12</v>
      </c>
      <c r="AY23" s="254">
        <f>SUM(H23,K23,N23,Q23,T23,W23,Z23,AC23,AF23,AI23,AL23,AO23,AR23,AU23)</f>
        <v>0</v>
      </c>
      <c r="AZ23" s="255">
        <f t="shared" ref="AZ23:AZ37" si="5">AW23-AY23</f>
        <v>0</v>
      </c>
      <c r="BA23" s="256">
        <f>IF('poznámky'!AA18=1,'poznámky'!A19)+IF('poznámky'!AA19=1,'poznámky'!A20)+IF('poznámky'!AA20=1,'poznámky'!A21)+IF('poznámky'!AA21=1,'poznámky'!A22)+IF('poznámky'!AA22=1,'poznámky'!A23)+IF('poznámky'!AA23=1,'poznámky'!A24)+IF('poznámky'!AA24=1,'poznámky'!A25)+IF('poznámky'!AA25=1,'poznámky'!A26)+IF('poznámky'!AA26=1,'poznámky'!A27)+IF('poznámky'!AA27=1,'poznámky'!A28)+IF('poznámky'!AA28=1,'poznámky'!A29)+IF('poznámky'!AA29=1,'poznámky'!A30)+IF('poznámky'!AA30=1,'poznámky'!A31)+IF('poznámky'!AA31=1,'poznámky'!A32)+IF('poznámky'!AA32=1,'poznámky'!A33)</f>
        <v>1</v>
      </c>
      <c r="BB23" s="257" t="s">
        <v>13</v>
      </c>
      <c r="BC23" s="258" t="str">
        <f t="shared" ref="BC23:BC37" si="6">B23</f>
        <v>Šéfík</v>
      </c>
      <c r="BD23" s="259">
        <f>SUM(AV23,'2_ kolo'!BD23)</f>
        <v>18</v>
      </c>
      <c r="BE23" s="260">
        <f>SUM(AW23,'2_ kolo'!BE23)</f>
        <v>293</v>
      </c>
      <c r="BF23" s="261" t="s">
        <v>12</v>
      </c>
      <c r="BG23" s="262">
        <f>SUM(AY23,'2_ kolo'!BG23)</f>
        <v>344</v>
      </c>
      <c r="BH23" s="202">
        <f t="shared" ref="BH23:BH37" si="7">BE23-BG23</f>
        <v>-51</v>
      </c>
      <c r="BI23" s="263">
        <f>IF('poznámky'!AI18=1,'poznámky'!A19)+IF('poznámky'!AI19=1,'poznámky'!A20)+IF('poznámky'!AI20=1,'poznámky'!A21)+IF('poznámky'!AI21=1,'poznámky'!A22)+IF('poznámky'!AI22=1,'poznámky'!A23)+IF('poznámky'!AI23=1,'poznámky'!A24)+IF('poznámky'!AI24=1,'poznámky'!A25)+IF('poznámky'!AI25=1,'poznámky'!A26)+IF('poznámky'!AI26=1,'poznámky'!A27)+IF('poznámky'!AI27=1,'poznámky'!A28)+IF('poznámky'!AI28=1,'poznámky'!A29)+IF('poznámky'!AI29=1,'poznámky'!A30)+IF('poznámky'!AI30=1,'poznámky'!A31)+IF('poznámky'!AI31=1,'poznámky'!A32)+IF('poznámky'!AI32=1,'poznámky'!A33)</f>
        <v>1</v>
      </c>
      <c r="BJ23" s="204" t="s">
        <v>13</v>
      </c>
      <c r="BK23" s="205" t="str">
        <f t="shared" ref="BK23:BK37" si="8">B23</f>
        <v>Šéfík</v>
      </c>
    </row>
    <row r="24" ht="21.75" customHeight="1">
      <c r="A24" s="180">
        <v>2.0</v>
      </c>
      <c r="B24" s="181" t="str">
        <f>'2_ kolo'!B24</f>
        <v>Adrian</v>
      </c>
      <c r="C24" s="183"/>
      <c r="D24" s="184" t="s">
        <v>12</v>
      </c>
      <c r="E24" s="185"/>
      <c r="F24" s="182" t="s">
        <v>36</v>
      </c>
      <c r="G24" s="40"/>
      <c r="H24" s="41"/>
      <c r="I24" s="183" t="str">
        <f>H25</f>
        <v/>
      </c>
      <c r="J24" s="184" t="s">
        <v>12</v>
      </c>
      <c r="K24" s="185" t="str">
        <f>F25</f>
        <v/>
      </c>
      <c r="L24" s="183" t="str">
        <f>H26</f>
        <v/>
      </c>
      <c r="M24" s="184" t="s">
        <v>12</v>
      </c>
      <c r="N24" s="185" t="str">
        <f>F26</f>
        <v/>
      </c>
      <c r="O24" s="183" t="str">
        <f>H27</f>
        <v/>
      </c>
      <c r="P24" s="184" t="s">
        <v>12</v>
      </c>
      <c r="Q24" s="185" t="str">
        <f>F27</f>
        <v/>
      </c>
      <c r="R24" s="183" t="str">
        <f>H28</f>
        <v/>
      </c>
      <c r="S24" s="184" t="s">
        <v>12</v>
      </c>
      <c r="T24" s="185" t="str">
        <f>F28</f>
        <v/>
      </c>
      <c r="U24" s="183" t="str">
        <f>H29</f>
        <v/>
      </c>
      <c r="V24" s="184" t="s">
        <v>12</v>
      </c>
      <c r="W24" s="185" t="str">
        <f>F29</f>
        <v/>
      </c>
      <c r="X24" s="183" t="str">
        <f>H30</f>
        <v/>
      </c>
      <c r="Y24" s="184" t="s">
        <v>12</v>
      </c>
      <c r="Z24" s="185" t="str">
        <f>F30</f>
        <v/>
      </c>
      <c r="AA24" s="183" t="str">
        <f>H31</f>
        <v/>
      </c>
      <c r="AB24" s="184" t="s">
        <v>12</v>
      </c>
      <c r="AC24" s="185" t="str">
        <f>F31</f>
        <v/>
      </c>
      <c r="AD24" s="183" t="str">
        <f>H32</f>
        <v/>
      </c>
      <c r="AE24" s="184" t="s">
        <v>12</v>
      </c>
      <c r="AF24" s="185" t="str">
        <f>F32</f>
        <v/>
      </c>
      <c r="AG24" s="183" t="str">
        <f>H33</f>
        <v/>
      </c>
      <c r="AH24" s="184" t="s">
        <v>12</v>
      </c>
      <c r="AI24" s="185" t="str">
        <f>F33</f>
        <v/>
      </c>
      <c r="AJ24" s="186" t="str">
        <f>H34</f>
        <v/>
      </c>
      <c r="AK24" s="187" t="s">
        <v>12</v>
      </c>
      <c r="AL24" s="188" t="str">
        <f>F34</f>
        <v/>
      </c>
      <c r="AM24" s="186" t="str">
        <f>H35</f>
        <v/>
      </c>
      <c r="AN24" s="187" t="s">
        <v>12</v>
      </c>
      <c r="AO24" s="189" t="str">
        <f>F35</f>
        <v/>
      </c>
      <c r="AP24" s="186" t="str">
        <f>H36</f>
        <v/>
      </c>
      <c r="AQ24" s="187" t="s">
        <v>12</v>
      </c>
      <c r="AR24" s="189" t="str">
        <f>F36</f>
        <v/>
      </c>
      <c r="AS24" s="186" t="str">
        <f>H37</f>
        <v/>
      </c>
      <c r="AT24" s="187" t="s">
        <v>12</v>
      </c>
      <c r="AU24" s="188" t="str">
        <f>F37</f>
        <v/>
      </c>
      <c r="AV24" s="251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0</v>
      </c>
      <c r="AW24" s="252">
        <f>SUM(C24,I24,L24,O24,R24,U24,X24,AA24,AD24,AG24,AJ24,AM24,AP24,AS24)</f>
        <v>0</v>
      </c>
      <c r="AX24" s="253" t="s">
        <v>12</v>
      </c>
      <c r="AY24" s="254">
        <f>SUM(E24,K24,N24,Q24,T24,W24,Z24,AC24,AF24,AI24,AL24,AO24,AR24,AU24)</f>
        <v>0</v>
      </c>
      <c r="AZ24" s="255">
        <f t="shared" si="5"/>
        <v>0</v>
      </c>
      <c r="BA24" s="256">
        <f>IF('poznámky'!AA18=2,'poznámky'!A19)+IF('poznámky'!AA19=2,'poznámky'!A20)+IF('poznámky'!AA20=2,'poznámky'!A21)+IF('poznámky'!AA21=2,'poznámky'!A22)+IF('poznámky'!AA22=2,'poznámky'!A23)+IF('poznámky'!AA23=2,'poznámky'!A24)+IF('poznámky'!AA24=2,'poznámky'!A25)+IF('poznámky'!AA25=2,'poznámky'!A26)+IF('poznámky'!AA26=2,'poznámky'!A27)+IF('poznámky'!AA27=2,'poznámky'!A28)+IF('poznámky'!AA28=2,'poznámky'!A29)+IF('poznámky'!AA29=2,'poznámky'!A30)+IF('poznámky'!AA30=2,'poznámky'!A31)+IF('poznámky'!AA31=2,'poznámky'!A32)+IF('poznámky'!AA32=2,'poznámky'!A33)</f>
        <v>2</v>
      </c>
      <c r="BB24" s="257" t="s">
        <v>13</v>
      </c>
      <c r="BC24" s="258" t="str">
        <f t="shared" si="6"/>
        <v>Adrian</v>
      </c>
      <c r="BD24" s="259">
        <f>SUM(AV24,'2_ kolo'!BD24)</f>
        <v>22</v>
      </c>
      <c r="BE24" s="260">
        <f>SUM(AW24,'2_ kolo'!BE24)</f>
        <v>299</v>
      </c>
      <c r="BF24" s="261" t="s">
        <v>12</v>
      </c>
      <c r="BG24" s="262">
        <f>SUM(AY24,'2_ kolo'!BG24)</f>
        <v>332</v>
      </c>
      <c r="BH24" s="202">
        <f t="shared" si="7"/>
        <v>-33</v>
      </c>
      <c r="BI24" s="263">
        <f>IF('poznámky'!AI18=2,'poznámky'!A19)+IF('poznámky'!AI19=2,'poznámky'!A20)+IF('poznámky'!AI20=2,'poznámky'!A21)+IF('poznámky'!AI21=2,'poznámky'!A22)+IF('poznámky'!AI22=2,'poznámky'!A23)+IF('poznámky'!AI23=2,'poznámky'!A24)+IF('poznámky'!AI24=2,'poznámky'!A25)+IF('poznámky'!AI25=2,'poznámky'!A26)+IF('poznámky'!AI26=2,'poznámky'!A27)+IF('poznámky'!AI27=2,'poznámky'!A28)+IF('poznámky'!AI28=2,'poznámky'!A29)+IF('poznámky'!AI29=2,'poznámky'!A30)+IF('poznámky'!AI30=2,'poznámky'!A31)+IF('poznámky'!AI31=2,'poznámky'!A32)+IF('poznámky'!AI32=2,'poznámky'!A33)</f>
        <v>2</v>
      </c>
      <c r="BJ24" s="204" t="s">
        <v>13</v>
      </c>
      <c r="BK24" s="205" t="str">
        <f t="shared" si="8"/>
        <v>Adrian</v>
      </c>
    </row>
    <row r="25" ht="21.75" customHeight="1">
      <c r="A25" s="180">
        <v>3.0</v>
      </c>
      <c r="B25" s="181" t="str">
        <f>'2_ kolo'!B25</f>
        <v>Lukáš</v>
      </c>
      <c r="C25" s="183"/>
      <c r="D25" s="184" t="s">
        <v>12</v>
      </c>
      <c r="E25" s="185"/>
      <c r="F25" s="183"/>
      <c r="G25" s="184" t="s">
        <v>12</v>
      </c>
      <c r="H25" s="185"/>
      <c r="I25" s="182" t="s">
        <v>36</v>
      </c>
      <c r="J25" s="40"/>
      <c r="K25" s="41"/>
      <c r="L25" s="183" t="str">
        <f>K26</f>
        <v/>
      </c>
      <c r="M25" s="184" t="s">
        <v>12</v>
      </c>
      <c r="N25" s="185" t="str">
        <f>I26</f>
        <v/>
      </c>
      <c r="O25" s="183" t="str">
        <f>K27</f>
        <v/>
      </c>
      <c r="P25" s="184" t="s">
        <v>12</v>
      </c>
      <c r="Q25" s="185" t="str">
        <f>I27</f>
        <v/>
      </c>
      <c r="R25" s="183" t="str">
        <f>K28</f>
        <v/>
      </c>
      <c r="S25" s="184" t="s">
        <v>12</v>
      </c>
      <c r="T25" s="185" t="str">
        <f>I28</f>
        <v/>
      </c>
      <c r="U25" s="183" t="str">
        <f>K29</f>
        <v/>
      </c>
      <c r="V25" s="184" t="s">
        <v>12</v>
      </c>
      <c r="W25" s="185" t="str">
        <f>I29</f>
        <v/>
      </c>
      <c r="X25" s="183" t="str">
        <f>K30</f>
        <v/>
      </c>
      <c r="Y25" s="184" t="s">
        <v>12</v>
      </c>
      <c r="Z25" s="185" t="str">
        <f>I30</f>
        <v/>
      </c>
      <c r="AA25" s="183" t="str">
        <f>K31</f>
        <v/>
      </c>
      <c r="AB25" s="184" t="s">
        <v>12</v>
      </c>
      <c r="AC25" s="185" t="str">
        <f>I31</f>
        <v/>
      </c>
      <c r="AD25" s="183" t="str">
        <f>K32</f>
        <v/>
      </c>
      <c r="AE25" s="184" t="s">
        <v>12</v>
      </c>
      <c r="AF25" s="185" t="str">
        <f>I32</f>
        <v/>
      </c>
      <c r="AG25" s="183" t="str">
        <f>K33</f>
        <v/>
      </c>
      <c r="AH25" s="184" t="s">
        <v>12</v>
      </c>
      <c r="AI25" s="185" t="str">
        <f>I33</f>
        <v/>
      </c>
      <c r="AJ25" s="186" t="str">
        <f>K34</f>
        <v/>
      </c>
      <c r="AK25" s="187" t="s">
        <v>12</v>
      </c>
      <c r="AL25" s="188" t="str">
        <f>I34</f>
        <v/>
      </c>
      <c r="AM25" s="186" t="str">
        <f>K35</f>
        <v/>
      </c>
      <c r="AN25" s="187" t="s">
        <v>12</v>
      </c>
      <c r="AO25" s="189" t="str">
        <f>I35</f>
        <v/>
      </c>
      <c r="AP25" s="186" t="str">
        <f>K36</f>
        <v/>
      </c>
      <c r="AQ25" s="187" t="s">
        <v>12</v>
      </c>
      <c r="AR25" s="189" t="str">
        <f>I36</f>
        <v/>
      </c>
      <c r="AS25" s="186" t="str">
        <f>K37</f>
        <v/>
      </c>
      <c r="AT25" s="187" t="s">
        <v>12</v>
      </c>
      <c r="AU25" s="188" t="str">
        <f>I37</f>
        <v/>
      </c>
      <c r="AV25" s="251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0</v>
      </c>
      <c r="AW25" s="252">
        <f>SUM(C25,F25,L25,O25,R25,U25,X25,AA25,AD25,AG25,AJ25,AM25,AP25,AS25)</f>
        <v>0</v>
      </c>
      <c r="AX25" s="253" t="s">
        <v>12</v>
      </c>
      <c r="AY25" s="254">
        <f>SUM(E25,H25,N25,Q25,T25,W25,Z25,AC25,AF25,AI25,AL25,AO25,AR25,AU25)</f>
        <v>0</v>
      </c>
      <c r="AZ25" s="255">
        <f t="shared" si="5"/>
        <v>0</v>
      </c>
      <c r="BA25" s="256">
        <f>IF('poznámky'!AA18=3,'poznámky'!A19)+IF('poznámky'!AA19=3,'poznámky'!A20)+IF('poznámky'!AA20=3,'poznámky'!A21)+IF('poznámky'!AA21=3,'poznámky'!A22)+IF('poznámky'!AA22=3,'poznámky'!A23)+IF('poznámky'!AA23=3,'poznámky'!A24)+IF('poznámky'!AA24=3,'poznámky'!A25)+IF('poznámky'!AA25=3,'poznámky'!A26)+IF('poznámky'!AA26=3,'poznámky'!A27)+IF('poznámky'!AA27=3,'poznámky'!A28)+IF('poznámky'!AA28=3,'poznámky'!A29)+IF('poznámky'!AA29=3,'poznámky'!A30)+IF('poznámky'!AA30=3,'poznámky'!A31)+IF('poznámky'!AA31=3,'poznámky'!A32)+IF('poznámky'!AA32=3,'poznámky'!A33)</f>
        <v>3</v>
      </c>
      <c r="BB25" s="257" t="s">
        <v>13</v>
      </c>
      <c r="BC25" s="258" t="str">
        <f t="shared" si="6"/>
        <v>Lukáš</v>
      </c>
      <c r="BD25" s="259">
        <f>SUM(AV25,'2_ kolo'!BD25)</f>
        <v>18</v>
      </c>
      <c r="BE25" s="260">
        <f>SUM(AW25,'2_ kolo'!BE25)</f>
        <v>258</v>
      </c>
      <c r="BF25" s="261" t="s">
        <v>12</v>
      </c>
      <c r="BG25" s="262">
        <f>SUM(AY25,'2_ kolo'!BG25)</f>
        <v>386</v>
      </c>
      <c r="BH25" s="202">
        <f t="shared" si="7"/>
        <v>-128</v>
      </c>
      <c r="BI25" s="263">
        <f>IF('poznámky'!AI18=3,'poznámky'!A19)+IF('poznámky'!AI19=3,'poznámky'!A20)+IF('poznámky'!AI20=3,'poznámky'!A21)+IF('poznámky'!AI21=3,'poznámky'!A22)+IF('poznámky'!AI22=3,'poznámky'!A23)+IF('poznámky'!AI23=3,'poznámky'!A24)+IF('poznámky'!AI24=3,'poznámky'!A25)+IF('poznámky'!AI25=3,'poznámky'!A26)+IF('poznámky'!AI26=3,'poznámky'!A27)+IF('poznámky'!AI27=3,'poznámky'!A28)+IF('poznámky'!AI28=3,'poznámky'!A29)+IF('poznámky'!AI29=3,'poznámky'!A30)+IF('poznámky'!AI30=3,'poznámky'!A31)+IF('poznámky'!AI31=3,'poznámky'!A32)+IF('poznámky'!AI32=3,'poznámky'!A33)</f>
        <v>3</v>
      </c>
      <c r="BJ25" s="204" t="s">
        <v>13</v>
      </c>
      <c r="BK25" s="205" t="str">
        <f t="shared" si="8"/>
        <v>Lukáš</v>
      </c>
      <c r="BM25" s="150"/>
    </row>
    <row r="26" ht="21.75" customHeight="1">
      <c r="A26" s="180">
        <v>4.0</v>
      </c>
      <c r="B26" s="181" t="str">
        <f>'2_ kolo'!B26</f>
        <v>Lenka</v>
      </c>
      <c r="C26" s="183"/>
      <c r="D26" s="184" t="s">
        <v>12</v>
      </c>
      <c r="E26" s="185"/>
      <c r="F26" s="183"/>
      <c r="G26" s="184" t="s">
        <v>12</v>
      </c>
      <c r="H26" s="185"/>
      <c r="I26" s="183"/>
      <c r="J26" s="184" t="s">
        <v>12</v>
      </c>
      <c r="K26" s="185"/>
      <c r="L26" s="182" t="s">
        <v>37</v>
      </c>
      <c r="M26" s="40"/>
      <c r="N26" s="41"/>
      <c r="O26" s="183" t="str">
        <f>N27</f>
        <v/>
      </c>
      <c r="P26" s="184" t="s">
        <v>12</v>
      </c>
      <c r="Q26" s="185" t="str">
        <f>L27</f>
        <v/>
      </c>
      <c r="R26" s="183" t="str">
        <f>N28</f>
        <v/>
      </c>
      <c r="S26" s="184" t="s">
        <v>12</v>
      </c>
      <c r="T26" s="185" t="str">
        <f>L28</f>
        <v/>
      </c>
      <c r="U26" s="183" t="str">
        <f>N29</f>
        <v/>
      </c>
      <c r="V26" s="184" t="s">
        <v>12</v>
      </c>
      <c r="W26" s="185" t="str">
        <f>L29</f>
        <v/>
      </c>
      <c r="X26" s="183" t="str">
        <f>N30</f>
        <v/>
      </c>
      <c r="Y26" s="184" t="s">
        <v>12</v>
      </c>
      <c r="Z26" s="185" t="str">
        <f>L30</f>
        <v/>
      </c>
      <c r="AA26" s="183" t="str">
        <f>N31</f>
        <v/>
      </c>
      <c r="AB26" s="184" t="s">
        <v>12</v>
      </c>
      <c r="AC26" s="185" t="str">
        <f>L31</f>
        <v/>
      </c>
      <c r="AD26" s="183" t="str">
        <f>N32</f>
        <v/>
      </c>
      <c r="AE26" s="184" t="s">
        <v>12</v>
      </c>
      <c r="AF26" s="185" t="str">
        <f>L32</f>
        <v/>
      </c>
      <c r="AG26" s="183" t="str">
        <f>N33</f>
        <v/>
      </c>
      <c r="AH26" s="184" t="s">
        <v>12</v>
      </c>
      <c r="AI26" s="185" t="str">
        <f>L33</f>
        <v/>
      </c>
      <c r="AJ26" s="186" t="str">
        <f>N34</f>
        <v/>
      </c>
      <c r="AK26" s="187" t="s">
        <v>12</v>
      </c>
      <c r="AL26" s="188" t="str">
        <f>L34</f>
        <v/>
      </c>
      <c r="AM26" s="186" t="str">
        <f>N35</f>
        <v/>
      </c>
      <c r="AN26" s="187" t="s">
        <v>12</v>
      </c>
      <c r="AO26" s="189" t="str">
        <f>L35</f>
        <v/>
      </c>
      <c r="AP26" s="186" t="str">
        <f>N36</f>
        <v/>
      </c>
      <c r="AQ26" s="187" t="s">
        <v>12</v>
      </c>
      <c r="AR26" s="189" t="str">
        <f>L36</f>
        <v/>
      </c>
      <c r="AS26" s="186" t="str">
        <f>N37</f>
        <v/>
      </c>
      <c r="AT26" s="187" t="s">
        <v>12</v>
      </c>
      <c r="AU26" s="188" t="str">
        <f>L37</f>
        <v/>
      </c>
      <c r="AV26" s="251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0</v>
      </c>
      <c r="AW26" s="252">
        <f>SUM(C26,F26,I26,O26,R26,U26,X26,AA26,AD26,AG26,AJ26,AM26,AP26,AS26)</f>
        <v>0</v>
      </c>
      <c r="AX26" s="253" t="s">
        <v>12</v>
      </c>
      <c r="AY26" s="254">
        <f>SUM(E26,H26,K26,Q26,T26,W26,Z26,AC26,AF26,AI26,AL26,AO26,AR26,AU26)</f>
        <v>0</v>
      </c>
      <c r="AZ26" s="255">
        <f t="shared" si="5"/>
        <v>0</v>
      </c>
      <c r="BA26" s="256">
        <f>IF('poznámky'!AA18=4,'poznámky'!A19)+IF('poznámky'!AA19=4,'poznámky'!A20)+IF('poznámky'!AA20=4,'poznámky'!A21)+IF('poznámky'!AA21=4,'poznámky'!A22)+IF('poznámky'!AA22=4,'poznámky'!A23)+IF('poznámky'!AA23=4,'poznámky'!A24)+IF('poznámky'!AA24=4,'poznámky'!A25)+IF('poznámky'!AA25=4,'poznámky'!A26)+IF('poznámky'!AA26=4,'poznámky'!A27)+IF('poznámky'!AA27=4,'poznámky'!A28)+IF('poznámky'!AA28=4,'poznámky'!A29)+IF('poznámky'!AA29=4,'poznámky'!A30)+IF('poznámky'!AA30=4,'poznámky'!A31)+IF('poznámky'!AA31=4,'poznámky'!A32)+IF('poznámky'!AA32=4,'poznámky'!A33)</f>
        <v>4</v>
      </c>
      <c r="BB26" s="257" t="s">
        <v>13</v>
      </c>
      <c r="BC26" s="258" t="str">
        <f t="shared" si="6"/>
        <v>Lenka</v>
      </c>
      <c r="BD26" s="259">
        <f>SUM(AV26,'2_ kolo'!BD26)</f>
        <v>10</v>
      </c>
      <c r="BE26" s="260">
        <f>SUM(AW26,'2_ kolo'!BE26)</f>
        <v>185</v>
      </c>
      <c r="BF26" s="261" t="s">
        <v>12</v>
      </c>
      <c r="BG26" s="262">
        <f>SUM(AY26,'2_ kolo'!BG26)</f>
        <v>454</v>
      </c>
      <c r="BH26" s="202">
        <f t="shared" si="7"/>
        <v>-269</v>
      </c>
      <c r="BI26" s="263">
        <f>IF('poznámky'!AI18=4,'poznámky'!A19)+IF('poznámky'!AI19=4,'poznámky'!A20)+IF('poznámky'!AI20=4,'poznámky'!A21)+IF('poznámky'!AI21=4,'poznámky'!A22)+IF('poznámky'!AI22=4,'poznámky'!A23)+IF('poznámky'!AI23=4,'poznámky'!A24)+IF('poznámky'!AI24=4,'poznámky'!A25)+IF('poznámky'!AI25=4,'poznámky'!A26)+IF('poznámky'!AI26=4,'poznámky'!A27)+IF('poznámky'!AI27=4,'poznámky'!A28)+IF('poznámky'!AI28=4,'poznámky'!A29)+IF('poznámky'!AI29=4,'poznámky'!A30)+IF('poznámky'!AI30=4,'poznámky'!A31)+IF('poznámky'!AI31=4,'poznámky'!A32)+IF('poznámky'!AI32=4,'poznámky'!A33)</f>
        <v>4</v>
      </c>
      <c r="BJ26" s="204" t="s">
        <v>13</v>
      </c>
      <c r="BK26" s="205" t="str">
        <f t="shared" si="8"/>
        <v>Lenka</v>
      </c>
      <c r="BM26" s="264" t="s">
        <v>52</v>
      </c>
    </row>
    <row r="27" ht="21.75" customHeight="1">
      <c r="A27" s="180">
        <v>5.0</v>
      </c>
      <c r="B27" s="181" t="str">
        <f>'2_ kolo'!B27</f>
        <v>Zdeňka</v>
      </c>
      <c r="C27" s="183"/>
      <c r="D27" s="184" t="s">
        <v>12</v>
      </c>
      <c r="E27" s="185"/>
      <c r="F27" s="183"/>
      <c r="G27" s="184" t="s">
        <v>12</v>
      </c>
      <c r="H27" s="185"/>
      <c r="I27" s="183"/>
      <c r="J27" s="184" t="s">
        <v>12</v>
      </c>
      <c r="K27" s="185"/>
      <c r="L27" s="183"/>
      <c r="M27" s="184" t="s">
        <v>12</v>
      </c>
      <c r="N27" s="185"/>
      <c r="O27" s="182" t="s">
        <v>39</v>
      </c>
      <c r="P27" s="40"/>
      <c r="Q27" s="41"/>
      <c r="R27" s="183" t="str">
        <f>Q28</f>
        <v/>
      </c>
      <c r="S27" s="184" t="s">
        <v>12</v>
      </c>
      <c r="T27" s="185" t="str">
        <f>O28</f>
        <v/>
      </c>
      <c r="U27" s="183" t="str">
        <f>Q29</f>
        <v/>
      </c>
      <c r="V27" s="184" t="s">
        <v>12</v>
      </c>
      <c r="W27" s="185" t="str">
        <f>O29</f>
        <v/>
      </c>
      <c r="X27" s="183" t="str">
        <f>Q30</f>
        <v/>
      </c>
      <c r="Y27" s="184" t="s">
        <v>12</v>
      </c>
      <c r="Z27" s="185" t="str">
        <f>O30</f>
        <v/>
      </c>
      <c r="AA27" s="183" t="str">
        <f>Q31</f>
        <v/>
      </c>
      <c r="AB27" s="184" t="s">
        <v>12</v>
      </c>
      <c r="AC27" s="185" t="str">
        <f>O31</f>
        <v/>
      </c>
      <c r="AD27" s="183" t="str">
        <f>Q32</f>
        <v/>
      </c>
      <c r="AE27" s="184" t="s">
        <v>12</v>
      </c>
      <c r="AF27" s="185" t="str">
        <f>O32</f>
        <v/>
      </c>
      <c r="AG27" s="183" t="str">
        <f>Q33</f>
        <v/>
      </c>
      <c r="AH27" s="184" t="s">
        <v>12</v>
      </c>
      <c r="AI27" s="185" t="str">
        <f>O33</f>
        <v/>
      </c>
      <c r="AJ27" s="186" t="str">
        <f>Q34</f>
        <v/>
      </c>
      <c r="AK27" s="187" t="s">
        <v>12</v>
      </c>
      <c r="AL27" s="188" t="str">
        <f>O34</f>
        <v/>
      </c>
      <c r="AM27" s="186" t="str">
        <f>Q35</f>
        <v/>
      </c>
      <c r="AN27" s="187" t="s">
        <v>12</v>
      </c>
      <c r="AO27" s="189" t="str">
        <f>O35</f>
        <v/>
      </c>
      <c r="AP27" s="186" t="str">
        <f>Q36</f>
        <v/>
      </c>
      <c r="AQ27" s="187" t="s">
        <v>12</v>
      </c>
      <c r="AR27" s="189" t="str">
        <f>O36</f>
        <v/>
      </c>
      <c r="AS27" s="186" t="str">
        <f>Q37</f>
        <v/>
      </c>
      <c r="AT27" s="187" t="s">
        <v>12</v>
      </c>
      <c r="AU27" s="188" t="str">
        <f>O37</f>
        <v/>
      </c>
      <c r="AV27" s="251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0</v>
      </c>
      <c r="AW27" s="252">
        <f>SUM(C27,F27,I27,L27,R27,U27,X27,AA27,AD27,AG27,AJ27,AM27,AP27,AS27)</f>
        <v>0</v>
      </c>
      <c r="AX27" s="253" t="s">
        <v>12</v>
      </c>
      <c r="AY27" s="254">
        <f>SUM(E27,H27,K27,N27,T27,W27,Z27,AC27,AF27,AI27,AL27,AO27,AR27,AU27)</f>
        <v>0</v>
      </c>
      <c r="AZ27" s="255">
        <f t="shared" si="5"/>
        <v>0</v>
      </c>
      <c r="BA27" s="256">
        <f>IF('poznámky'!AA18=5,'poznámky'!A19)+IF('poznámky'!AA19=5,'poznámky'!A20)+IF('poznámky'!AA20=5,'poznámky'!A21)+IF('poznámky'!AA21=5,'poznámky'!A22)+IF('poznámky'!AA22=5,'poznámky'!A23)+IF('poznámky'!AA23=5,'poznámky'!A24)+IF('poznámky'!AA24=5,'poznámky'!A25)+IF('poznámky'!AA25=5,'poznámky'!A26)+IF('poznámky'!AA26=5,'poznámky'!A27)+IF('poznámky'!AA27=5,'poznámky'!A28)+IF('poznámky'!AA28=5,'poznámky'!A29)+IF('poznámky'!AA29=5,'poznámky'!A30)+IF('poznámky'!AA30=5,'poznámky'!A31)+IF('poznámky'!AA31=5,'poznámky'!A32)+IF('poznámky'!AA32=5,'poznámky'!A33)</f>
        <v>5</v>
      </c>
      <c r="BB27" s="257" t="s">
        <v>13</v>
      </c>
      <c r="BC27" s="258" t="str">
        <f t="shared" si="6"/>
        <v>Zdeňka</v>
      </c>
      <c r="BD27" s="259">
        <f>SUM(AV27,'2_ kolo'!BD27)</f>
        <v>12</v>
      </c>
      <c r="BE27" s="260">
        <f>SUM(AW27,'2_ kolo'!BE27)</f>
        <v>208</v>
      </c>
      <c r="BF27" s="261" t="s">
        <v>12</v>
      </c>
      <c r="BG27" s="262">
        <f>SUM(AY27,'2_ kolo'!BG27)</f>
        <v>425</v>
      </c>
      <c r="BH27" s="202">
        <f t="shared" si="7"/>
        <v>-217</v>
      </c>
      <c r="BI27" s="263">
        <f>IF('poznámky'!AI18=5,'poznámky'!A19)+IF('poznámky'!AI19=5,'poznámky'!A20)+IF('poznámky'!AI20=5,'poznámky'!A21)+IF('poznámky'!AI21=5,'poznámky'!A22)+IF('poznámky'!AI22=5,'poznámky'!A23)+IF('poznámky'!AI23=5,'poznámky'!A24)+IF('poznámky'!AI24=5,'poznámky'!A25)+IF('poznámky'!AI25=5,'poznámky'!A26)+IF('poznámky'!AI26=5,'poznámky'!A27)+IF('poznámky'!AI27=5,'poznámky'!A28)+IF('poznámky'!AI28=5,'poznámky'!A29)+IF('poznámky'!AI29=5,'poznámky'!A30)+IF('poznámky'!AI30=5,'poznámky'!A31)+IF('poznámky'!AI31=5,'poznámky'!A32)+IF('poznámky'!AI32=5,'poznámky'!A33)</f>
        <v>5</v>
      </c>
      <c r="BJ27" s="204" t="s">
        <v>13</v>
      </c>
      <c r="BK27" s="205" t="str">
        <f t="shared" si="8"/>
        <v>Zdeňka</v>
      </c>
    </row>
    <row r="28" ht="21.75" customHeight="1">
      <c r="A28" s="180">
        <v>6.0</v>
      </c>
      <c r="B28" s="181" t="str">
        <f>'2_ kolo'!B28</f>
        <v>Franta II.</v>
      </c>
      <c r="C28" s="183"/>
      <c r="D28" s="184" t="s">
        <v>12</v>
      </c>
      <c r="E28" s="185"/>
      <c r="F28" s="183"/>
      <c r="G28" s="184" t="s">
        <v>12</v>
      </c>
      <c r="H28" s="185"/>
      <c r="I28" s="183"/>
      <c r="J28" s="184" t="s">
        <v>12</v>
      </c>
      <c r="K28" s="185"/>
      <c r="L28" s="183"/>
      <c r="M28" s="184" t="s">
        <v>12</v>
      </c>
      <c r="N28" s="185"/>
      <c r="O28" s="183"/>
      <c r="P28" s="184" t="s">
        <v>12</v>
      </c>
      <c r="Q28" s="185"/>
      <c r="R28" s="182" t="s">
        <v>40</v>
      </c>
      <c r="S28" s="40"/>
      <c r="T28" s="41"/>
      <c r="U28" s="183" t="str">
        <f>T29</f>
        <v/>
      </c>
      <c r="V28" s="184" t="s">
        <v>12</v>
      </c>
      <c r="W28" s="185" t="str">
        <f>R29</f>
        <v/>
      </c>
      <c r="X28" s="183" t="str">
        <f>T30</f>
        <v/>
      </c>
      <c r="Y28" s="184" t="s">
        <v>12</v>
      </c>
      <c r="Z28" s="185" t="str">
        <f>R30</f>
        <v/>
      </c>
      <c r="AA28" s="183" t="str">
        <f>T31</f>
        <v/>
      </c>
      <c r="AB28" s="184" t="s">
        <v>12</v>
      </c>
      <c r="AC28" s="185" t="str">
        <f>R31</f>
        <v/>
      </c>
      <c r="AD28" s="183" t="str">
        <f>T32</f>
        <v/>
      </c>
      <c r="AE28" s="184" t="s">
        <v>12</v>
      </c>
      <c r="AF28" s="185" t="str">
        <f>R32</f>
        <v/>
      </c>
      <c r="AG28" s="183" t="str">
        <f>T33</f>
        <v/>
      </c>
      <c r="AH28" s="184" t="s">
        <v>12</v>
      </c>
      <c r="AI28" s="185" t="str">
        <f>R33</f>
        <v/>
      </c>
      <c r="AJ28" s="186" t="str">
        <f>T34</f>
        <v/>
      </c>
      <c r="AK28" s="187" t="s">
        <v>12</v>
      </c>
      <c r="AL28" s="188" t="str">
        <f>R34</f>
        <v/>
      </c>
      <c r="AM28" s="186" t="str">
        <f>T35</f>
        <v/>
      </c>
      <c r="AN28" s="187" t="s">
        <v>12</v>
      </c>
      <c r="AO28" s="188" t="str">
        <f>R35</f>
        <v/>
      </c>
      <c r="AP28" s="186" t="str">
        <f>T36</f>
        <v/>
      </c>
      <c r="AQ28" s="187" t="s">
        <v>12</v>
      </c>
      <c r="AR28" s="189" t="str">
        <f>R36</f>
        <v/>
      </c>
      <c r="AS28" s="186" t="str">
        <f>T37</f>
        <v/>
      </c>
      <c r="AT28" s="187" t="s">
        <v>12</v>
      </c>
      <c r="AU28" s="188" t="str">
        <f>R37</f>
        <v/>
      </c>
      <c r="AV28" s="251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0</v>
      </c>
      <c r="AW28" s="252">
        <f>SUM(C28,F28,I28,L28,O28,U28,X28,AA28,AD28,AG28,AJ28,AM28,AP28,AS28)</f>
        <v>0</v>
      </c>
      <c r="AX28" s="253" t="s">
        <v>12</v>
      </c>
      <c r="AY28" s="254">
        <f>SUM(E28,H28,K28,N28,Q28,W28,Z28,AC28,AF28,AI28,AL28,AO28,AR28,AU28)</f>
        <v>0</v>
      </c>
      <c r="AZ28" s="255">
        <f t="shared" si="5"/>
        <v>0</v>
      </c>
      <c r="BA28" s="256">
        <f>IF('poznámky'!AA18=6,'poznámky'!A19)+IF('poznámky'!AA19=6,'poznámky'!A20)+IF('poznámky'!AA20=6,'poznámky'!A21)+IF('poznámky'!AA21=6,'poznámky'!A22)+IF('poznámky'!AA22=6,'poznámky'!A23)+IF('poznámky'!AA23=6,'poznámky'!A24)+IF('poznámky'!AA24=6,'poznámky'!A25)+IF('poznámky'!AA25=6,'poznámky'!A26)+IF('poznámky'!AA26=6,'poznámky'!A27)+IF('poznámky'!AA27=6,'poznámky'!A28)+IF('poznámky'!AA28=6,'poznámky'!A29)+IF('poznámky'!AA29=6,'poznámky'!A30)+IF('poznámky'!AA30=6,'poznámky'!A31)+IF('poznámky'!AA31=6,'poznámky'!A32)+IF('poznámky'!AA32=6,'poznámky'!A33)</f>
        <v>6</v>
      </c>
      <c r="BB28" s="257" t="s">
        <v>13</v>
      </c>
      <c r="BC28" s="258" t="str">
        <f t="shared" si="6"/>
        <v>Franta II.</v>
      </c>
      <c r="BD28" s="259">
        <f>SUM(AV28,'2_ kolo'!BD28)</f>
        <v>6</v>
      </c>
      <c r="BE28" s="260">
        <f>SUM(AW28,'2_ kolo'!BE28)</f>
        <v>117</v>
      </c>
      <c r="BF28" s="261" t="s">
        <v>12</v>
      </c>
      <c r="BG28" s="262">
        <f>SUM(AY28,'2_ kolo'!BG28)</f>
        <v>126</v>
      </c>
      <c r="BH28" s="202">
        <f t="shared" si="7"/>
        <v>-9</v>
      </c>
      <c r="BI28" s="263">
        <f>IF('poznámky'!AI18=6,'poznámky'!A19)+IF('poznámky'!AI19=6,'poznámky'!A20)+IF('poznámky'!AI20=6,'poznámky'!A21)+IF('poznámky'!AI21=6,'poznámky'!A22)+IF('poznámky'!AI22=6,'poznámky'!A23)+IF('poznámky'!AI23=6,'poznámky'!A24)+IF('poznámky'!AI24=6,'poznámky'!A25)+IF('poznámky'!AI25=6,'poznámky'!A26)+IF('poznámky'!AI26=6,'poznámky'!A27)+IF('poznámky'!AI27=6,'poznámky'!A28)+IF('poznámky'!AI28=6,'poznámky'!A29)+IF('poznámky'!AI29=6,'poznámky'!A30)+IF('poznámky'!AI30=6,'poznámky'!A31)+IF('poznámky'!AI31=6,'poznámky'!A32)+IF('poznámky'!AI32=6,'poznámky'!A33)</f>
        <v>6</v>
      </c>
      <c r="BJ28" s="204" t="s">
        <v>13</v>
      </c>
      <c r="BK28" s="205" t="str">
        <f t="shared" si="8"/>
        <v>Franta II.</v>
      </c>
    </row>
    <row r="29" ht="21.75" customHeight="1">
      <c r="A29" s="180">
        <v>7.0</v>
      </c>
      <c r="B29" s="181" t="str">
        <f>'2_ kolo'!B29</f>
        <v>Martin</v>
      </c>
      <c r="C29" s="183"/>
      <c r="D29" s="184" t="s">
        <v>12</v>
      </c>
      <c r="E29" s="185"/>
      <c r="F29" s="183"/>
      <c r="G29" s="184" t="s">
        <v>12</v>
      </c>
      <c r="H29" s="185"/>
      <c r="I29" s="183"/>
      <c r="J29" s="184" t="s">
        <v>12</v>
      </c>
      <c r="K29" s="185"/>
      <c r="L29" s="183"/>
      <c r="M29" s="184" t="s">
        <v>12</v>
      </c>
      <c r="N29" s="185"/>
      <c r="O29" s="183"/>
      <c r="P29" s="184" t="s">
        <v>12</v>
      </c>
      <c r="Q29" s="185"/>
      <c r="R29" s="183"/>
      <c r="S29" s="184" t="s">
        <v>12</v>
      </c>
      <c r="T29" s="185"/>
      <c r="U29" s="182" t="s">
        <v>41</v>
      </c>
      <c r="V29" s="40"/>
      <c r="W29" s="41"/>
      <c r="X29" s="183" t="str">
        <f>W30</f>
        <v/>
      </c>
      <c r="Y29" s="184" t="s">
        <v>12</v>
      </c>
      <c r="Z29" s="185" t="str">
        <f>U30</f>
        <v/>
      </c>
      <c r="AA29" s="183" t="str">
        <f>W31</f>
        <v/>
      </c>
      <c r="AB29" s="184" t="s">
        <v>12</v>
      </c>
      <c r="AC29" s="185" t="str">
        <f>U31</f>
        <v/>
      </c>
      <c r="AD29" s="183" t="str">
        <f>W32</f>
        <v/>
      </c>
      <c r="AE29" s="184" t="s">
        <v>12</v>
      </c>
      <c r="AF29" s="185" t="str">
        <f>U32</f>
        <v/>
      </c>
      <c r="AG29" s="183" t="str">
        <f>W33</f>
        <v/>
      </c>
      <c r="AH29" s="184" t="s">
        <v>12</v>
      </c>
      <c r="AI29" s="185" t="str">
        <f>U33</f>
        <v/>
      </c>
      <c r="AJ29" s="186" t="str">
        <f>W34</f>
        <v/>
      </c>
      <c r="AK29" s="187" t="s">
        <v>12</v>
      </c>
      <c r="AL29" s="188" t="str">
        <f>U34</f>
        <v/>
      </c>
      <c r="AM29" s="186" t="str">
        <f>W35</f>
        <v/>
      </c>
      <c r="AN29" s="187" t="s">
        <v>12</v>
      </c>
      <c r="AO29" s="188" t="str">
        <f>U35</f>
        <v/>
      </c>
      <c r="AP29" s="186" t="str">
        <f>W36</f>
        <v/>
      </c>
      <c r="AQ29" s="187" t="s">
        <v>12</v>
      </c>
      <c r="AR29" s="189" t="str">
        <f>U36</f>
        <v/>
      </c>
      <c r="AS29" s="186" t="str">
        <f>W37</f>
        <v/>
      </c>
      <c r="AT29" s="187" t="s">
        <v>12</v>
      </c>
      <c r="AU29" s="188" t="str">
        <f>U37</f>
        <v/>
      </c>
      <c r="AV29" s="251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252">
        <f>SUM(C29,F29,I29,L29,O29,R29,X29,AA29,AD29,AG29,AJ29,AM29,AP29,AS29)</f>
        <v>0</v>
      </c>
      <c r="AX29" s="253" t="s">
        <v>12</v>
      </c>
      <c r="AY29" s="254">
        <f>SUM(E29,H29,K29,N29,Q29,T29,Z29,AC29,AF29,AI29,AL29,AO29,AR29,AU29)</f>
        <v>0</v>
      </c>
      <c r="AZ29" s="255">
        <f t="shared" si="5"/>
        <v>0</v>
      </c>
      <c r="BA29" s="256">
        <f>IF('poznámky'!AA18=7,'poznámky'!A19)+IF('poznámky'!AA19=7,'poznámky'!A20)+IF('poznámky'!AA20=7,'poznámky'!A21)+IF('poznámky'!AA21=7,'poznámky'!A22)+IF('poznámky'!AA22=7,'poznámky'!A23)+IF('poznámky'!AA23=7,'poznámky'!A24)+IF('poznámky'!AA24=7,'poznámky'!A25)+IF('poznámky'!AA25=7,'poznámky'!A26)+IF('poznámky'!AA26=7,'poznámky'!A27)+IF('poznámky'!AA27=7,'poznámky'!A28)+IF('poznámky'!AA28=7,'poznámky'!A29)+IF('poznámky'!AA29=7,'poznámky'!A30)+IF('poznámky'!AA30=7,'poznámky'!A31)+IF('poznámky'!AA31=7,'poznámky'!A32)+IF('poznámky'!AA32=7,'poznámky'!A33)</f>
        <v>7</v>
      </c>
      <c r="BB29" s="257" t="s">
        <v>13</v>
      </c>
      <c r="BC29" s="258" t="str">
        <f t="shared" si="6"/>
        <v>Martin</v>
      </c>
      <c r="BD29" s="259">
        <f>SUM(AV29,'2_ kolo'!BD29)</f>
        <v>0</v>
      </c>
      <c r="BE29" s="260">
        <f>SUM(AW29,'2_ kolo'!BE29)</f>
        <v>22</v>
      </c>
      <c r="BF29" s="261" t="s">
        <v>12</v>
      </c>
      <c r="BG29" s="262">
        <f>SUM(AY29,'2_ kolo'!BG29)</f>
        <v>187</v>
      </c>
      <c r="BH29" s="202">
        <f t="shared" si="7"/>
        <v>-165</v>
      </c>
      <c r="BI29" s="263">
        <f>IF('poznámky'!AI18=7,'poznámky'!A19)+IF('poznámky'!AI19=7,'poznámky'!A20)+IF('poznámky'!AI20=7,'poznámky'!A21)+IF('poznámky'!AI21=7,'poznámky'!A22)+IF('poznámky'!AI22=7,'poznámky'!A23)+IF('poznámky'!AI23=7,'poznámky'!A24)+IF('poznámky'!AI24=7,'poznámky'!A25)+IF('poznámky'!AI25=7,'poznámky'!A26)+IF('poznámky'!AI26=7,'poznámky'!A27)+IF('poznámky'!AI27=7,'poznámky'!A28)+IF('poznámky'!AI28=7,'poznámky'!A29)+IF('poznámky'!AI29=7,'poznámky'!A30)+IF('poznámky'!AI30=7,'poznámky'!A31)+IF('poznámky'!AI31=7,'poznámky'!A32)+IF('poznámky'!AI32=7,'poznámky'!A33)</f>
        <v>7</v>
      </c>
      <c r="BJ29" s="204" t="s">
        <v>13</v>
      </c>
      <c r="BK29" s="205" t="str">
        <f t="shared" si="8"/>
        <v>Martin</v>
      </c>
    </row>
    <row r="30" ht="21.75" customHeight="1">
      <c r="A30" s="180">
        <v>8.0</v>
      </c>
      <c r="B30" s="181" t="str">
        <f>'2_ kolo'!B30</f>
        <v>Neel</v>
      </c>
      <c r="C30" s="183"/>
      <c r="D30" s="184" t="s">
        <v>12</v>
      </c>
      <c r="E30" s="185"/>
      <c r="F30" s="183"/>
      <c r="G30" s="184" t="s">
        <v>12</v>
      </c>
      <c r="H30" s="185"/>
      <c r="I30" s="183"/>
      <c r="J30" s="184" t="s">
        <v>12</v>
      </c>
      <c r="K30" s="185"/>
      <c r="L30" s="183"/>
      <c r="M30" s="184" t="s">
        <v>12</v>
      </c>
      <c r="N30" s="185"/>
      <c r="O30" s="183"/>
      <c r="P30" s="184" t="s">
        <v>12</v>
      </c>
      <c r="Q30" s="185"/>
      <c r="R30" s="183"/>
      <c r="S30" s="184" t="s">
        <v>12</v>
      </c>
      <c r="T30" s="185"/>
      <c r="U30" s="183"/>
      <c r="V30" s="184" t="s">
        <v>12</v>
      </c>
      <c r="W30" s="185"/>
      <c r="X30" s="182" t="s">
        <v>42</v>
      </c>
      <c r="Y30" s="40"/>
      <c r="Z30" s="41"/>
      <c r="AA30" s="183" t="str">
        <f>Z31</f>
        <v/>
      </c>
      <c r="AB30" s="184" t="s">
        <v>12</v>
      </c>
      <c r="AC30" s="185" t="str">
        <f>X31</f>
        <v/>
      </c>
      <c r="AD30" s="183" t="str">
        <f>Z32</f>
        <v/>
      </c>
      <c r="AE30" s="184" t="s">
        <v>12</v>
      </c>
      <c r="AF30" s="185" t="str">
        <f>X32</f>
        <v/>
      </c>
      <c r="AG30" s="183" t="str">
        <f>Z33</f>
        <v/>
      </c>
      <c r="AH30" s="184" t="s">
        <v>12</v>
      </c>
      <c r="AI30" s="185" t="str">
        <f>X33</f>
        <v/>
      </c>
      <c r="AJ30" s="186" t="str">
        <f>Z34</f>
        <v/>
      </c>
      <c r="AK30" s="187" t="s">
        <v>12</v>
      </c>
      <c r="AL30" s="188" t="str">
        <f>X34</f>
        <v/>
      </c>
      <c r="AM30" s="186" t="str">
        <f>Z35</f>
        <v/>
      </c>
      <c r="AN30" s="187" t="s">
        <v>12</v>
      </c>
      <c r="AO30" s="188" t="str">
        <f>X35</f>
        <v/>
      </c>
      <c r="AP30" s="186" t="str">
        <f>Z36</f>
        <v/>
      </c>
      <c r="AQ30" s="187" t="s">
        <v>12</v>
      </c>
      <c r="AR30" s="189" t="str">
        <f>X36</f>
        <v/>
      </c>
      <c r="AS30" s="186" t="str">
        <f>Z37</f>
        <v/>
      </c>
      <c r="AT30" s="187" t="s">
        <v>12</v>
      </c>
      <c r="AU30" s="188" t="str">
        <f>X37</f>
        <v/>
      </c>
      <c r="AV30" s="251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0</v>
      </c>
      <c r="AW30" s="252">
        <f>SUM(C30,F30,I30,L30,O30,R30,U30,AA30,AD30,AG30,AJ30,AM30,AP30,AS30)</f>
        <v>0</v>
      </c>
      <c r="AX30" s="253" t="s">
        <v>12</v>
      </c>
      <c r="AY30" s="254">
        <f>SUM(E30,H30,K30,N30,Q30,T30,W30,AC30,AF30,AI30,AL30,AO30,AR30,AU30)</f>
        <v>0</v>
      </c>
      <c r="AZ30" s="255">
        <f t="shared" si="5"/>
        <v>0</v>
      </c>
      <c r="BA30" s="256">
        <f>IF('poznámky'!AA18=8,'poznámky'!A19)+IF('poznámky'!AA19=8,'poznámky'!A20)+IF('poznámky'!AA20=8,'poznámky'!A21)+IF('poznámky'!AA21=8,'poznámky'!A22)+IF('poznámky'!AA22=8,'poznámky'!A23)+IF('poznámky'!AA23=8,'poznámky'!A24)+IF('poznámky'!AA24=8,'poznámky'!A25)+IF('poznámky'!AA25=8,'poznámky'!A26)+IF('poznámky'!AA26=8,'poznámky'!A27)+IF('poznámky'!AA27=8,'poznámky'!A28)+IF('poznámky'!AA28=8,'poznámky'!A29)+IF('poznámky'!AA29=8,'poznámky'!A30)+IF('poznámky'!AA30=8,'poznámky'!A31)+IF('poznámky'!AA31=8,'poznámky'!A32)+IF('poznámky'!AA32=8,'poznámky'!A33)</f>
        <v>8</v>
      </c>
      <c r="BB30" s="257" t="s">
        <v>13</v>
      </c>
      <c r="BC30" s="258" t="str">
        <f t="shared" si="6"/>
        <v>Neel</v>
      </c>
      <c r="BD30" s="259">
        <f>SUM(AV30,'2_ kolo'!BD30)</f>
        <v>16</v>
      </c>
      <c r="BE30" s="260">
        <f>SUM(AW30,'2_ kolo'!BE30)</f>
        <v>200</v>
      </c>
      <c r="BF30" s="261" t="s">
        <v>12</v>
      </c>
      <c r="BG30" s="262">
        <f>SUM(AY30,'2_ kolo'!BG30)</f>
        <v>30</v>
      </c>
      <c r="BH30" s="202">
        <f t="shared" si="7"/>
        <v>170</v>
      </c>
      <c r="BI30" s="263">
        <f>IF('poznámky'!AI18=8,'poznámky'!A19)+IF('poznámky'!AI19=8,'poznámky'!A20)+IF('poznámky'!AI20=8,'poznámky'!A21)+IF('poznámky'!AI21=8,'poznámky'!A22)+IF('poznámky'!AI22=8,'poznámky'!A23)+IF('poznámky'!AI23=8,'poznámky'!A24)+IF('poznámky'!AI24=8,'poznámky'!A25)+IF('poznámky'!AI25=8,'poznámky'!A26)+IF('poznámky'!AI26=8,'poznámky'!A27)+IF('poznámky'!AI27=8,'poznámky'!A28)+IF('poznámky'!AI28=8,'poznámky'!A29)+IF('poznámky'!AI29=8,'poznámky'!A30)+IF('poznámky'!AI30=8,'poznámky'!A31)+IF('poznámky'!AI31=8,'poznámky'!A32)+IF('poznámky'!AI32=8,'poznámky'!A33)</f>
        <v>8</v>
      </c>
      <c r="BJ30" s="204" t="s">
        <v>13</v>
      </c>
      <c r="BK30" s="205" t="str">
        <f t="shared" si="8"/>
        <v>Neel</v>
      </c>
      <c r="BM30" s="243"/>
    </row>
    <row r="31" ht="21.75" customHeight="1">
      <c r="A31" s="180">
        <v>9.0</v>
      </c>
      <c r="B31" s="181" t="str">
        <f>'2_ kolo'!B31</f>
        <v>Monika</v>
      </c>
      <c r="C31" s="183"/>
      <c r="D31" s="184" t="s">
        <v>12</v>
      </c>
      <c r="E31" s="185"/>
      <c r="F31" s="183"/>
      <c r="G31" s="184" t="s">
        <v>12</v>
      </c>
      <c r="H31" s="185"/>
      <c r="I31" s="183"/>
      <c r="J31" s="184" t="s">
        <v>12</v>
      </c>
      <c r="K31" s="185"/>
      <c r="L31" s="183"/>
      <c r="M31" s="184" t="s">
        <v>12</v>
      </c>
      <c r="N31" s="185"/>
      <c r="O31" s="183"/>
      <c r="P31" s="184" t="s">
        <v>12</v>
      </c>
      <c r="Q31" s="185"/>
      <c r="R31" s="183"/>
      <c r="S31" s="184" t="s">
        <v>12</v>
      </c>
      <c r="T31" s="185"/>
      <c r="U31" s="183"/>
      <c r="V31" s="184" t="s">
        <v>12</v>
      </c>
      <c r="W31" s="185"/>
      <c r="X31" s="183"/>
      <c r="Y31" s="184" t="s">
        <v>12</v>
      </c>
      <c r="Z31" s="185"/>
      <c r="AA31" s="182" t="s">
        <v>43</v>
      </c>
      <c r="AB31" s="40"/>
      <c r="AC31" s="41"/>
      <c r="AD31" s="183" t="str">
        <f>AC32</f>
        <v/>
      </c>
      <c r="AE31" s="184" t="s">
        <v>12</v>
      </c>
      <c r="AF31" s="185" t="str">
        <f>AA32</f>
        <v/>
      </c>
      <c r="AG31" s="183" t="str">
        <f>AC33</f>
        <v/>
      </c>
      <c r="AH31" s="184" t="s">
        <v>12</v>
      </c>
      <c r="AI31" s="185" t="str">
        <f>AA33</f>
        <v/>
      </c>
      <c r="AJ31" s="186" t="str">
        <f>AC34</f>
        <v/>
      </c>
      <c r="AK31" s="187" t="s">
        <v>12</v>
      </c>
      <c r="AL31" s="188" t="str">
        <f>AA34</f>
        <v/>
      </c>
      <c r="AM31" s="186" t="str">
        <f>AC35</f>
        <v/>
      </c>
      <c r="AN31" s="187" t="s">
        <v>12</v>
      </c>
      <c r="AO31" s="188" t="str">
        <f>AA35</f>
        <v/>
      </c>
      <c r="AP31" s="186" t="str">
        <f>AC36</f>
        <v/>
      </c>
      <c r="AQ31" s="187" t="s">
        <v>12</v>
      </c>
      <c r="AR31" s="189" t="str">
        <f>AA36</f>
        <v/>
      </c>
      <c r="AS31" s="186" t="str">
        <f>AC37</f>
        <v/>
      </c>
      <c r="AT31" s="187" t="s">
        <v>12</v>
      </c>
      <c r="AU31" s="188" t="str">
        <f>AA37</f>
        <v/>
      </c>
      <c r="AV31" s="251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0</v>
      </c>
      <c r="AW31" s="252">
        <f>SUM(C31,F31,I31,L31,O31,R31,U31,X31,AD31,AG31,AJ31,AM31,AP31,AS31)</f>
        <v>0</v>
      </c>
      <c r="AX31" s="253" t="s">
        <v>12</v>
      </c>
      <c r="AY31" s="254">
        <f>SUM(E31,H31,K31,N31,Q31,T31,W31,Z31,AF31,AI31,AL31,AO31,AR31,AU31)</f>
        <v>0</v>
      </c>
      <c r="AZ31" s="255">
        <f t="shared" si="5"/>
        <v>0</v>
      </c>
      <c r="BA31" s="256">
        <f>IF('poznámky'!AA18=9,'poznámky'!A19)+IF('poznámky'!AA19=9,'poznámky'!A20)+IF('poznámky'!AA20=9,'poznámky'!A21)+IF('poznámky'!AA21=9,'poznámky'!A22)+IF('poznámky'!AA22=9,'poznámky'!A23)+IF('poznámky'!AA23=9,'poznámky'!A24)+IF('poznámky'!AA24=9,'poznámky'!A25)+IF('poznámky'!AA25=9,'poznámky'!A26)+IF('poznámky'!AA26=9,'poznámky'!A27)+IF('poznámky'!AA27=9,'poznámky'!A28)+IF('poznámky'!AA28=9,'poznámky'!A29)+IF('poznámky'!AA29=9,'poznámky'!A30)+IF('poznámky'!AA30=9,'poznámky'!A31)+IF('poznámky'!AA31=9,'poznámky'!A32)+IF('poznámky'!AA32=9,'poznámky'!A33)</f>
        <v>9</v>
      </c>
      <c r="BB31" s="257" t="s">
        <v>13</v>
      </c>
      <c r="BC31" s="258" t="str">
        <f t="shared" si="6"/>
        <v>Monika</v>
      </c>
      <c r="BD31" s="259">
        <f>SUM(AV31,'2_ kolo'!BD31)</f>
        <v>2</v>
      </c>
      <c r="BE31" s="260">
        <f>SUM(AW31,'2_ kolo'!BE31)</f>
        <v>95</v>
      </c>
      <c r="BF31" s="261" t="s">
        <v>12</v>
      </c>
      <c r="BG31" s="262">
        <f>SUM(AY31,'2_ kolo'!BG31)</f>
        <v>491</v>
      </c>
      <c r="BH31" s="202">
        <f t="shared" si="7"/>
        <v>-396</v>
      </c>
      <c r="BI31" s="263">
        <f>IF('poznámky'!AI18=9,'poznámky'!A19)+IF('poznámky'!AI19=9,'poznámky'!A20)+IF('poznámky'!AI20=9,'poznámky'!A21)+IF('poznámky'!AI21=9,'poznámky'!A22)+IF('poznámky'!AI22=9,'poznámky'!A23)+IF('poznámky'!AI23=9,'poznámky'!A24)+IF('poznámky'!AI24=9,'poznámky'!A25)+IF('poznámky'!AI25=9,'poznámky'!A26)+IF('poznámky'!AI26=9,'poznámky'!A27)+IF('poznámky'!AI27=9,'poznámky'!A28)+IF('poznámky'!AI28=9,'poznámky'!A29)+IF('poznámky'!AI29=9,'poznámky'!A30)+IF('poznámky'!AI30=9,'poznámky'!A31)+IF('poznámky'!AI31=9,'poznámky'!A32)+IF('poznámky'!AI32=9,'poznámky'!A33)</f>
        <v>9</v>
      </c>
      <c r="BJ31" s="204" t="s">
        <v>13</v>
      </c>
      <c r="BK31" s="205" t="str">
        <f t="shared" si="8"/>
        <v>Monika</v>
      </c>
      <c r="BM31" s="243"/>
    </row>
    <row r="32" ht="21.75" customHeight="1">
      <c r="A32" s="180">
        <v>10.0</v>
      </c>
      <c r="B32" s="265" t="str">
        <f>'2_ kolo'!B32</f>
        <v/>
      </c>
      <c r="C32" s="183"/>
      <c r="D32" s="184" t="s">
        <v>12</v>
      </c>
      <c r="E32" s="185"/>
      <c r="F32" s="183"/>
      <c r="G32" s="184" t="s">
        <v>12</v>
      </c>
      <c r="H32" s="185"/>
      <c r="I32" s="183"/>
      <c r="J32" s="184" t="s">
        <v>12</v>
      </c>
      <c r="K32" s="185"/>
      <c r="L32" s="183"/>
      <c r="M32" s="184" t="s">
        <v>12</v>
      </c>
      <c r="N32" s="185"/>
      <c r="O32" s="183"/>
      <c r="P32" s="184" t="s">
        <v>12</v>
      </c>
      <c r="Q32" s="185"/>
      <c r="R32" s="183"/>
      <c r="S32" s="184" t="s">
        <v>12</v>
      </c>
      <c r="T32" s="185"/>
      <c r="U32" s="183"/>
      <c r="V32" s="184" t="s">
        <v>12</v>
      </c>
      <c r="W32" s="185"/>
      <c r="X32" s="183"/>
      <c r="Y32" s="184" t="s">
        <v>12</v>
      </c>
      <c r="Z32" s="185"/>
      <c r="AA32" s="183"/>
      <c r="AB32" s="184" t="s">
        <v>12</v>
      </c>
      <c r="AC32" s="185"/>
      <c r="AD32" s="182" t="s">
        <v>35</v>
      </c>
      <c r="AE32" s="40"/>
      <c r="AF32" s="41"/>
      <c r="AG32" s="183" t="str">
        <f>AF33</f>
        <v/>
      </c>
      <c r="AH32" s="184" t="s">
        <v>12</v>
      </c>
      <c r="AI32" s="185" t="str">
        <f>AD33</f>
        <v/>
      </c>
      <c r="AJ32" s="186" t="str">
        <f>AF34</f>
        <v/>
      </c>
      <c r="AK32" s="187" t="s">
        <v>12</v>
      </c>
      <c r="AL32" s="188" t="str">
        <f>AD34</f>
        <v/>
      </c>
      <c r="AM32" s="186" t="str">
        <f>AF35</f>
        <v/>
      </c>
      <c r="AN32" s="187" t="s">
        <v>12</v>
      </c>
      <c r="AO32" s="188" t="str">
        <f>AD35</f>
        <v/>
      </c>
      <c r="AP32" s="186" t="str">
        <f>AF36</f>
        <v/>
      </c>
      <c r="AQ32" s="187" t="s">
        <v>12</v>
      </c>
      <c r="AR32" s="189" t="str">
        <f>AD36</f>
        <v/>
      </c>
      <c r="AS32" s="186" t="str">
        <f>AF37</f>
        <v/>
      </c>
      <c r="AT32" s="187" t="s">
        <v>12</v>
      </c>
      <c r="AU32" s="188" t="str">
        <f>AD37</f>
        <v/>
      </c>
      <c r="AV32" s="251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252">
        <f>SUM(C32,F32,I32,L32,O32,R32,U32,X32,AA32,AG32,AJ32,AM32,AP32,AS32)</f>
        <v>0</v>
      </c>
      <c r="AX32" s="253" t="s">
        <v>12</v>
      </c>
      <c r="AY32" s="254">
        <f>SUM(E32,H32,K32,N32,Q32,T32,W32,Z32,AC32,AI32,AL32,AO32,AR32,AU32)</f>
        <v>0</v>
      </c>
      <c r="AZ32" s="255">
        <f t="shared" si="5"/>
        <v>0</v>
      </c>
      <c r="BA32" s="256">
        <f>IF('poznámky'!AA18=10,'poznámky'!A19)+IF('poznámky'!AA19=10,'poznámky'!A20)+IF('poznámky'!AA20=10,'poznámky'!A21)+IF('poznámky'!AA21=10,'poznámky'!A22)+IF('poznámky'!AA22=10,'poznámky'!A23)+IF('poznámky'!AA23=10,'poznámky'!A24)+IF('poznámky'!AA24=10,'poznámky'!A25)+IF('poznámky'!AA25=10,'poznámky'!A26)+IF('poznámky'!AA26=10,'poznámky'!A27)+IF('poznámky'!AA27=10,'poznámky'!A28)+IF('poznámky'!AA28=10,'poznámky'!A29)+IF('poznámky'!AA29=10,'poznámky'!A30)+IF('poznámky'!AA30=10,'poznámky'!A31)+IF('poznámky'!AA31=10,'poznámky'!A32)+IF('poznámky'!AA32=10,'poznámky'!A33)</f>
        <v>10</v>
      </c>
      <c r="BB32" s="257" t="s">
        <v>13</v>
      </c>
      <c r="BC32" s="258" t="str">
        <f t="shared" si="6"/>
        <v/>
      </c>
      <c r="BD32" s="259">
        <f>SUM(AV32,'2_ kolo'!BD32)</f>
        <v>0</v>
      </c>
      <c r="BE32" s="260">
        <f>SUM(AW32,'2_ kolo'!BE32)</f>
        <v>0</v>
      </c>
      <c r="BF32" s="261" t="s">
        <v>12</v>
      </c>
      <c r="BG32" s="262">
        <f>SUM(AY32,'2_ kolo'!BG32)</f>
        <v>0</v>
      </c>
      <c r="BH32" s="202">
        <f t="shared" si="7"/>
        <v>0</v>
      </c>
      <c r="BI32" s="263">
        <f>IF('poznámky'!AI18=10,'poznámky'!A19)+IF('poznámky'!AI19=10,'poznámky'!A20)+IF('poznámky'!AI20=10,'poznámky'!A21)+IF('poznámky'!AI21=10,'poznámky'!A22)+IF('poznámky'!AI22=10,'poznámky'!A23)+IF('poznámky'!AI23=10,'poznámky'!A24)+IF('poznámky'!AI24=10,'poznámky'!A25)+IF('poznámky'!AI25=10,'poznámky'!A26)+IF('poznámky'!AI26=10,'poznámky'!A27)+IF('poznámky'!AI27=10,'poznámky'!A28)+IF('poznámky'!AI28=10,'poznámky'!A29)+IF('poznámky'!AI29=10,'poznámky'!A30)+IF('poznámky'!AI30=10,'poznámky'!A31)+IF('poznámky'!AI31=10,'poznámky'!A32)+IF('poznámky'!AI32=10,'poznámky'!A33)</f>
        <v>10</v>
      </c>
      <c r="BJ32" s="204" t="s">
        <v>13</v>
      </c>
      <c r="BK32" s="205" t="str">
        <f t="shared" si="8"/>
        <v/>
      </c>
      <c r="BM32" s="243"/>
    </row>
    <row r="33" ht="21.75" customHeight="1">
      <c r="A33" s="180">
        <v>11.0</v>
      </c>
      <c r="B33" s="265" t="str">
        <f>'2_ kolo'!B33</f>
        <v/>
      </c>
      <c r="C33" s="183"/>
      <c r="D33" s="184" t="s">
        <v>12</v>
      </c>
      <c r="E33" s="185"/>
      <c r="F33" s="183"/>
      <c r="G33" s="184" t="s">
        <v>12</v>
      </c>
      <c r="H33" s="185"/>
      <c r="I33" s="183"/>
      <c r="J33" s="184" t="s">
        <v>12</v>
      </c>
      <c r="K33" s="185"/>
      <c r="L33" s="183"/>
      <c r="M33" s="184" t="s">
        <v>12</v>
      </c>
      <c r="N33" s="185"/>
      <c r="O33" s="183"/>
      <c r="P33" s="184" t="s">
        <v>12</v>
      </c>
      <c r="Q33" s="185"/>
      <c r="R33" s="183"/>
      <c r="S33" s="184" t="s">
        <v>12</v>
      </c>
      <c r="T33" s="185"/>
      <c r="U33" s="183"/>
      <c r="V33" s="184" t="s">
        <v>12</v>
      </c>
      <c r="W33" s="185"/>
      <c r="X33" s="183"/>
      <c r="Y33" s="184" t="s">
        <v>12</v>
      </c>
      <c r="Z33" s="185"/>
      <c r="AA33" s="183"/>
      <c r="AB33" s="184" t="s">
        <v>12</v>
      </c>
      <c r="AC33" s="185"/>
      <c r="AD33" s="183"/>
      <c r="AE33" s="184" t="s">
        <v>12</v>
      </c>
      <c r="AF33" s="185"/>
      <c r="AG33" s="182"/>
      <c r="AH33" s="40"/>
      <c r="AI33" s="41"/>
      <c r="AJ33" s="186" t="str">
        <f>AI34</f>
        <v/>
      </c>
      <c r="AK33" s="187" t="s">
        <v>12</v>
      </c>
      <c r="AL33" s="188" t="str">
        <f>AG34</f>
        <v/>
      </c>
      <c r="AM33" s="186" t="str">
        <f>AI35</f>
        <v/>
      </c>
      <c r="AN33" s="187" t="s">
        <v>12</v>
      </c>
      <c r="AO33" s="188" t="str">
        <f>AG35</f>
        <v/>
      </c>
      <c r="AP33" s="186" t="str">
        <f>AI36</f>
        <v/>
      </c>
      <c r="AQ33" s="187" t="s">
        <v>12</v>
      </c>
      <c r="AR33" s="189" t="str">
        <f>AG36</f>
        <v/>
      </c>
      <c r="AS33" s="186" t="str">
        <f>AI37</f>
        <v/>
      </c>
      <c r="AT33" s="187" t="s">
        <v>12</v>
      </c>
      <c r="AU33" s="188" t="str">
        <f>AG37</f>
        <v/>
      </c>
      <c r="AV33" s="251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252">
        <f>SUM(C33,F33,I33,L33,O33,R33,U33,X33,AA33,AD33,AJ33,AM33,AP33,AS33)</f>
        <v>0</v>
      </c>
      <c r="AX33" s="253" t="s">
        <v>12</v>
      </c>
      <c r="AY33" s="254">
        <f>SUM(E33,H33,K33,N33,Q33,T33,W33,Z33,AC33,AF33,AL33,AO33,AR33,AU33)</f>
        <v>0</v>
      </c>
      <c r="AZ33" s="255">
        <f t="shared" si="5"/>
        <v>0</v>
      </c>
      <c r="BA33" s="256">
        <f>IF('poznámky'!AA18=11,'poznámky'!A19)+IF('poznámky'!AA19=11,'poznámky'!A20)+IF('poznámky'!AA20=11,'poznámky'!A21)+IF('poznámky'!AA21=11,'poznámky'!A22)+IF('poznámky'!AA22=11,'poznámky'!A23)+IF('poznámky'!AA23=11,'poznámky'!A24)+IF('poznámky'!AA24=11,'poznámky'!A25)+IF('poznámky'!AA25=11,'poznámky'!A26)+IF('poznámky'!AA26=11,'poznámky'!A27)+IF('poznámky'!AA27=11,'poznámky'!A28)+IF('poznámky'!AA28=11,'poznámky'!A29)+IF('poznámky'!AA29=11,'poznámky'!A30)+IF('poznámky'!AA30=11,'poznámky'!A31)+IF('poznámky'!AA31=11,'poznámky'!A32)+IF('poznámky'!AA32=11,'poznámky'!A33)</f>
        <v>11</v>
      </c>
      <c r="BB33" s="257" t="s">
        <v>13</v>
      </c>
      <c r="BC33" s="258" t="str">
        <f t="shared" si="6"/>
        <v/>
      </c>
      <c r="BD33" s="259">
        <f>SUM(AV33,'2_ kolo'!BD33)</f>
        <v>0</v>
      </c>
      <c r="BE33" s="260">
        <f>SUM(AW33,'2_ kolo'!BE33)</f>
        <v>0</v>
      </c>
      <c r="BF33" s="261" t="s">
        <v>12</v>
      </c>
      <c r="BG33" s="262">
        <f>SUM(AY33,'2_ kolo'!BG33)</f>
        <v>0</v>
      </c>
      <c r="BH33" s="202">
        <f t="shared" si="7"/>
        <v>0</v>
      </c>
      <c r="BI33" s="263">
        <f>IF('poznámky'!AI18=11,'poznámky'!A19)+IF('poznámky'!AI19=11,'poznámky'!A20)+IF('poznámky'!AI20=11,'poznámky'!A21)+IF('poznámky'!AI21=11,'poznámky'!A22)+IF('poznámky'!AI22=11,'poznámky'!A23)+IF('poznámky'!AI23=11,'poznámky'!A24)+IF('poznámky'!AI24=11,'poznámky'!A25)+IF('poznámky'!AI25=11,'poznámky'!A26)+IF('poznámky'!AI26=11,'poznámky'!A27)+IF('poznámky'!AI27=11,'poznámky'!A28)+IF('poznámky'!AI28=11,'poznámky'!A29)+IF('poznámky'!AI29=11,'poznámky'!A30)+IF('poznámky'!AI30=11,'poznámky'!A31)+IF('poznámky'!AI31=11,'poznámky'!A32)+IF('poznámky'!AI32=11,'poznámky'!A33)</f>
        <v>11</v>
      </c>
      <c r="BJ33" s="204" t="s">
        <v>13</v>
      </c>
      <c r="BK33" s="205" t="str">
        <f t="shared" si="8"/>
        <v/>
      </c>
      <c r="BM33" s="243"/>
    </row>
    <row r="34" ht="21.75" customHeight="1">
      <c r="A34" s="180">
        <v>12.0</v>
      </c>
      <c r="B34" s="266" t="str">
        <f>'2_ kolo'!B34</f>
        <v/>
      </c>
      <c r="C34" s="186"/>
      <c r="D34" s="187" t="s">
        <v>12</v>
      </c>
      <c r="E34" s="189"/>
      <c r="F34" s="186"/>
      <c r="G34" s="187" t="s">
        <v>12</v>
      </c>
      <c r="H34" s="189"/>
      <c r="I34" s="186"/>
      <c r="J34" s="187" t="s">
        <v>12</v>
      </c>
      <c r="K34" s="189"/>
      <c r="L34" s="186"/>
      <c r="M34" s="187" t="s">
        <v>12</v>
      </c>
      <c r="N34" s="189"/>
      <c r="O34" s="186"/>
      <c r="P34" s="187" t="s">
        <v>12</v>
      </c>
      <c r="Q34" s="189"/>
      <c r="R34" s="186"/>
      <c r="S34" s="187" t="s">
        <v>12</v>
      </c>
      <c r="T34" s="189"/>
      <c r="U34" s="186"/>
      <c r="V34" s="187" t="s">
        <v>12</v>
      </c>
      <c r="W34" s="189"/>
      <c r="X34" s="186"/>
      <c r="Y34" s="187" t="s">
        <v>12</v>
      </c>
      <c r="Z34" s="189"/>
      <c r="AA34" s="186"/>
      <c r="AB34" s="187" t="s">
        <v>12</v>
      </c>
      <c r="AC34" s="189"/>
      <c r="AD34" s="186"/>
      <c r="AE34" s="187" t="s">
        <v>12</v>
      </c>
      <c r="AF34" s="189"/>
      <c r="AG34" s="186"/>
      <c r="AH34" s="187" t="s">
        <v>12</v>
      </c>
      <c r="AI34" s="189"/>
      <c r="AJ34" s="182">
        <v>2.0</v>
      </c>
      <c r="AK34" s="40"/>
      <c r="AL34" s="72"/>
      <c r="AM34" s="186" t="str">
        <f>AL35</f>
        <v/>
      </c>
      <c r="AN34" s="187" t="s">
        <v>12</v>
      </c>
      <c r="AO34" s="189" t="str">
        <f>AJ35</f>
        <v/>
      </c>
      <c r="AP34" s="186" t="str">
        <f>AL36</f>
        <v/>
      </c>
      <c r="AQ34" s="187" t="s">
        <v>12</v>
      </c>
      <c r="AR34" s="189" t="str">
        <f>AJ36</f>
        <v/>
      </c>
      <c r="AS34" s="186" t="str">
        <f>AL37</f>
        <v/>
      </c>
      <c r="AT34" s="187" t="s">
        <v>12</v>
      </c>
      <c r="AU34" s="209" t="str">
        <f>AJ37</f>
        <v/>
      </c>
      <c r="AV34" s="267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268">
        <f>SUM(C34,F34,I34,L34,O34,R34,U34,X34,AA34,AD34,AG34,AM34,AP34,AS34)</f>
        <v>0</v>
      </c>
      <c r="AX34" s="269" t="s">
        <v>12</v>
      </c>
      <c r="AY34" s="270">
        <f>SUM(E34,H34,K34,N34,Q34,T34,W34,Z34,AC34,AF34,AI34,AO34,AR34,AU34)</f>
        <v>0</v>
      </c>
      <c r="AZ34" s="271">
        <f t="shared" si="5"/>
        <v>0</v>
      </c>
      <c r="BA34" s="272">
        <f>IF('poznámky'!AA18=12,'poznámky'!A19)+IF('poznámky'!AA19=12,'poznámky'!A20)+IF('poznámky'!AA20=12,'poznámky'!A21)+IF('poznámky'!AA21=12,'poznámky'!A22)+IF('poznámky'!AA22=12,'poznámky'!A23)+IF('poznámky'!AA23=12,'poznámky'!A24)+IF('poznámky'!AA24=12,'poznámky'!A25)+IF('poznámky'!AA25=12,'poznámky'!A26)+IF('poznámky'!AA26=12,'poznámky'!A27)+IF('poznámky'!AA27=12,'poznámky'!A28)+IF('poznámky'!AA28=12,'poznámky'!A29)+IF('poznámky'!AA29=12,'poznámky'!A30)+IF('poznámky'!AA30=12,'poznámky'!A31)+IF('poznámky'!AA31=12,'poznámky'!A32)+IF('poznámky'!AA32=12,'poznámky'!A33)</f>
        <v>12</v>
      </c>
      <c r="BB34" s="273" t="s">
        <v>13</v>
      </c>
      <c r="BC34" s="274" t="str">
        <f t="shared" si="6"/>
        <v/>
      </c>
      <c r="BD34" s="275">
        <f>SUM(AV34,'2_ kolo'!BD34)</f>
        <v>0</v>
      </c>
      <c r="BE34" s="276">
        <f>SUM(AW34,'2_ kolo'!BE34)</f>
        <v>0</v>
      </c>
      <c r="BF34" s="277" t="s">
        <v>12</v>
      </c>
      <c r="BG34" s="278">
        <f>SUM(AY34,'2_ kolo'!BG34)</f>
        <v>0</v>
      </c>
      <c r="BH34" s="222">
        <f t="shared" si="7"/>
        <v>0</v>
      </c>
      <c r="BI34" s="279">
        <f>IF('poznámky'!AI18=12,'poznámky'!A19)+IF('poznámky'!AI19=12,'poznámky'!A20)+IF('poznámky'!AI20=12,'poznámky'!A21)+IF('poznámky'!AI21=12,'poznámky'!A22)+IF('poznámky'!AI22=12,'poznámky'!A23)+IF('poznámky'!AI23=12,'poznámky'!A24)+IF('poznámky'!AI24=12,'poznámky'!A25)+IF('poznámky'!AI25=12,'poznámky'!A26)+IF('poznámky'!AI26=12,'poznámky'!A27)+IF('poznámky'!AI27=12,'poznámky'!A28)+IF('poznámky'!AI28=12,'poznámky'!A29)+IF('poznámky'!AI29=12,'poznámky'!A30)+IF('poznámky'!AI30=12,'poznámky'!A31)+IF('poznámky'!AI31=12,'poznámky'!A32)+IF('poznámky'!AI32=12,'poznámky'!A33)</f>
        <v>12</v>
      </c>
      <c r="BJ34" s="224" t="s">
        <v>13</v>
      </c>
      <c r="BK34" s="225" t="str">
        <f t="shared" si="8"/>
        <v/>
      </c>
      <c r="BM34" s="243"/>
    </row>
    <row r="35" ht="21.75" customHeight="1">
      <c r="A35" s="180">
        <v>13.0</v>
      </c>
      <c r="B35" s="266" t="str">
        <f>'2_ kolo'!B35</f>
        <v/>
      </c>
      <c r="C35" s="186"/>
      <c r="D35" s="187" t="s">
        <v>12</v>
      </c>
      <c r="E35" s="189"/>
      <c r="F35" s="186"/>
      <c r="G35" s="187" t="s">
        <v>12</v>
      </c>
      <c r="H35" s="189"/>
      <c r="I35" s="186"/>
      <c r="J35" s="187" t="s">
        <v>12</v>
      </c>
      <c r="K35" s="189"/>
      <c r="L35" s="186"/>
      <c r="M35" s="187" t="s">
        <v>12</v>
      </c>
      <c r="N35" s="189"/>
      <c r="O35" s="186"/>
      <c r="P35" s="187" t="s">
        <v>12</v>
      </c>
      <c r="Q35" s="189"/>
      <c r="R35" s="186"/>
      <c r="S35" s="187" t="s">
        <v>12</v>
      </c>
      <c r="T35" s="189"/>
      <c r="U35" s="186"/>
      <c r="V35" s="187" t="s">
        <v>12</v>
      </c>
      <c r="W35" s="189"/>
      <c r="X35" s="186"/>
      <c r="Y35" s="187" t="s">
        <v>12</v>
      </c>
      <c r="Z35" s="189"/>
      <c r="AA35" s="186"/>
      <c r="AB35" s="187" t="s">
        <v>12</v>
      </c>
      <c r="AC35" s="189"/>
      <c r="AD35" s="186"/>
      <c r="AE35" s="187" t="s">
        <v>12</v>
      </c>
      <c r="AF35" s="189"/>
      <c r="AG35" s="186"/>
      <c r="AH35" s="187" t="s">
        <v>12</v>
      </c>
      <c r="AI35" s="189"/>
      <c r="AJ35" s="186"/>
      <c r="AK35" s="187" t="s">
        <v>12</v>
      </c>
      <c r="AL35" s="188"/>
      <c r="AM35" s="182">
        <v>0.0</v>
      </c>
      <c r="AN35" s="40"/>
      <c r="AO35" s="72"/>
      <c r="AP35" s="186" t="str">
        <f>AO36</f>
        <v/>
      </c>
      <c r="AQ35" s="187" t="s">
        <v>12</v>
      </c>
      <c r="AR35" s="189" t="str">
        <f>AM36</f>
        <v/>
      </c>
      <c r="AS35" s="186" t="str">
        <f>AO37</f>
        <v/>
      </c>
      <c r="AT35" s="187" t="s">
        <v>12</v>
      </c>
      <c r="AU35" s="188" t="str">
        <f>AM37</f>
        <v/>
      </c>
      <c r="AV35" s="267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268">
        <f>SUM(C35,F35,I35,L35,O35,R35,U35,X35,AA35,AD35,AG35,AJ35,AP35,AS35)</f>
        <v>0</v>
      </c>
      <c r="AX35" s="280" t="s">
        <v>12</v>
      </c>
      <c r="AY35" s="270">
        <f>SUM(E35,H35,K35,N35,Q35,T35,W35,Z35,AC35,AF35,AI35,AL35,AR35,AU35)</f>
        <v>0</v>
      </c>
      <c r="AZ35" s="271">
        <f t="shared" si="5"/>
        <v>0</v>
      </c>
      <c r="BA35" s="272">
        <f>IF('poznámky'!AA18=13,'poznámky'!A19)+IF('poznámky'!AA19=13,'poznámky'!A20)+IF('poznámky'!AA20=13,'poznámky'!A21)+IF('poznámky'!AA21=13,'poznámky'!A22)+IF('poznámky'!AA22=13,'poznámky'!A23)+IF('poznámky'!AA23=13,'poznámky'!A24)+IF('poznámky'!AA24=13,'poznámky'!A25)+IF('poznámky'!AA25=13,'poznámky'!A26)+IF('poznámky'!AA26=13,'poznámky'!A27)+IF('poznámky'!AA27=13,'poznámky'!A28)+IF('poznámky'!AA28=13,'poznámky'!A29)+IF('poznámky'!AA29=13,'poznámky'!A30)+IF('poznámky'!AA30=13,'poznámky'!A31)+IF('poznámky'!AA31=13,'poznámky'!A32)+IF('poznámky'!AA32=13,'poznámky'!A33)</f>
        <v>13</v>
      </c>
      <c r="BB35" s="273" t="s">
        <v>13</v>
      </c>
      <c r="BC35" s="274" t="str">
        <f t="shared" si="6"/>
        <v/>
      </c>
      <c r="BD35" s="275">
        <f>SUM(AV35,'2_ kolo'!BD35)</f>
        <v>0</v>
      </c>
      <c r="BE35" s="276">
        <f>SUM(AW35,'2_ kolo'!BE35)</f>
        <v>0</v>
      </c>
      <c r="BF35" s="277" t="s">
        <v>12</v>
      </c>
      <c r="BG35" s="278">
        <f>SUM(AY35,'2_ kolo'!BG35)</f>
        <v>0</v>
      </c>
      <c r="BH35" s="222">
        <f t="shared" si="7"/>
        <v>0</v>
      </c>
      <c r="BI35" s="279">
        <f>IF('poznámky'!AI18=13,'poznámky'!A19)+IF('poznámky'!AI19=13,'poznámky'!A20)+IF('poznámky'!AI20=13,'poznámky'!A21)+IF('poznámky'!AI21=13,'poznámky'!A22)+IF('poznámky'!AI22=13,'poznámky'!A23)+IF('poznámky'!AI23=13,'poznámky'!A24)+IF('poznámky'!AI24=13,'poznámky'!A25)+IF('poznámky'!AI25=13,'poznámky'!A26)+IF('poznámky'!AI26=13,'poznámky'!A27)+IF('poznámky'!AI27=13,'poznámky'!A28)+IF('poznámky'!AI28=13,'poznámky'!A29)+IF('poznámky'!AI29=13,'poznámky'!A30)+IF('poznámky'!AI30=13,'poznámky'!A31)+IF('poznámky'!AI31=13,'poznámky'!A32)+IF('poznámky'!AI32=13,'poznámky'!A33)</f>
        <v>13</v>
      </c>
      <c r="BJ35" s="224" t="s">
        <v>13</v>
      </c>
      <c r="BK35" s="225" t="str">
        <f t="shared" si="8"/>
        <v/>
      </c>
      <c r="BM35" s="243"/>
    </row>
    <row r="36" ht="21.75" customHeight="1">
      <c r="A36" s="180">
        <v>14.0</v>
      </c>
      <c r="B36" s="266" t="str">
        <f>'2_ kolo'!B36</f>
        <v/>
      </c>
      <c r="C36" s="186"/>
      <c r="D36" s="187" t="s">
        <v>12</v>
      </c>
      <c r="E36" s="189"/>
      <c r="F36" s="186"/>
      <c r="G36" s="187" t="s">
        <v>12</v>
      </c>
      <c r="H36" s="189"/>
      <c r="I36" s="186"/>
      <c r="J36" s="187" t="s">
        <v>12</v>
      </c>
      <c r="K36" s="189"/>
      <c r="L36" s="186"/>
      <c r="M36" s="187" t="s">
        <v>12</v>
      </c>
      <c r="N36" s="189"/>
      <c r="O36" s="186"/>
      <c r="P36" s="187" t="s">
        <v>12</v>
      </c>
      <c r="Q36" s="189"/>
      <c r="R36" s="186"/>
      <c r="S36" s="187" t="s">
        <v>12</v>
      </c>
      <c r="T36" s="189"/>
      <c r="U36" s="186"/>
      <c r="V36" s="187" t="s">
        <v>12</v>
      </c>
      <c r="W36" s="189"/>
      <c r="X36" s="186"/>
      <c r="Y36" s="187" t="s">
        <v>12</v>
      </c>
      <c r="Z36" s="189"/>
      <c r="AA36" s="186"/>
      <c r="AB36" s="187" t="s">
        <v>12</v>
      </c>
      <c r="AC36" s="189"/>
      <c r="AD36" s="186"/>
      <c r="AE36" s="187" t="s">
        <v>12</v>
      </c>
      <c r="AF36" s="189"/>
      <c r="AG36" s="186"/>
      <c r="AH36" s="187" t="s">
        <v>12</v>
      </c>
      <c r="AI36" s="189"/>
      <c r="AJ36" s="186"/>
      <c r="AK36" s="187" t="s">
        <v>12</v>
      </c>
      <c r="AL36" s="188"/>
      <c r="AM36" s="186"/>
      <c r="AN36" s="187" t="s">
        <v>12</v>
      </c>
      <c r="AO36" s="189"/>
      <c r="AP36" s="182">
        <v>1.0</v>
      </c>
      <c r="AQ36" s="40"/>
      <c r="AR36" s="41"/>
      <c r="AS36" s="186" t="str">
        <f>AR37</f>
        <v/>
      </c>
      <c r="AT36" s="187" t="s">
        <v>12</v>
      </c>
      <c r="AU36" s="188" t="str">
        <f>AP37</f>
        <v/>
      </c>
      <c r="AV36" s="267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268">
        <f>SUM(C36,F36,I36,L36,O36,R36,U36,X36,AA36,AD36,AG36,AJ36,AM36,AS36)</f>
        <v>0</v>
      </c>
      <c r="AX36" s="280" t="s">
        <v>12</v>
      </c>
      <c r="AY36" s="270">
        <f>SUM(E36,H36,K36,N36,Q36,T36,W36,Z36,AC36,AF36,AI36,AL36,AO36,AU36)</f>
        <v>0</v>
      </c>
      <c r="AZ36" s="271">
        <f t="shared" si="5"/>
        <v>0</v>
      </c>
      <c r="BA36" s="272">
        <f>IF('poznámky'!AA18=14,'poznámky'!A19)+IF('poznámky'!AA19=14,'poznámky'!A20)+IF('poznámky'!AA20=14,'poznámky'!A21)+IF('poznámky'!AA21=14,'poznámky'!A22)+IF('poznámky'!AA22=14,'poznámky'!A23)+IF('poznámky'!AA23=14,'poznámky'!A24)+IF('poznámky'!AA24=14,'poznámky'!A25)+IF('poznámky'!AA25=14,'poznámky'!A26)+IF('poznámky'!AA26=14,'poznámky'!A27)+IF('poznámky'!AA27=14,'poznámky'!A28)+IF('poznámky'!AA28=14,'poznámky'!A29)+IF('poznámky'!AA29=14,'poznámky'!A30)+IF('poznámky'!AA30=14,'poznámky'!A31)+IF('poznámky'!AA31=14,'poznámky'!A32)+IF('poznámky'!AA32=14,'poznámky'!A33)</f>
        <v>14</v>
      </c>
      <c r="BB36" s="273" t="s">
        <v>13</v>
      </c>
      <c r="BC36" s="274" t="str">
        <f t="shared" si="6"/>
        <v/>
      </c>
      <c r="BD36" s="275">
        <f>SUM(AV36,'2_ kolo'!BD36)</f>
        <v>0</v>
      </c>
      <c r="BE36" s="276">
        <f>SUM(AW36,'2_ kolo'!BE36)</f>
        <v>0</v>
      </c>
      <c r="BF36" s="277" t="s">
        <v>12</v>
      </c>
      <c r="BG36" s="278">
        <f>SUM(AY36,'2_ kolo'!BG36)</f>
        <v>0</v>
      </c>
      <c r="BH36" s="222">
        <f t="shared" si="7"/>
        <v>0</v>
      </c>
      <c r="BI36" s="279">
        <f>IF('poznámky'!AI18=14,'poznámky'!A19)+IF('poznámky'!AI19=14,'poznámky'!A20)+IF('poznámky'!AI20=14,'poznámky'!A21)+IF('poznámky'!AI21=14,'poznámky'!A22)+IF('poznámky'!AI22=14,'poznámky'!A23)+IF('poznámky'!AI23=14,'poznámky'!A24)+IF('poznámky'!AI24=14,'poznámky'!A25)+IF('poznámky'!AI25=14,'poznámky'!A26)+IF('poznámky'!AI26=14,'poznámky'!A27)+IF('poznámky'!AI27=14,'poznámky'!A28)+IF('poznámky'!AI28=14,'poznámky'!A29)+IF('poznámky'!AI29=14,'poznámky'!A30)+IF('poznámky'!AI30=14,'poznámky'!A31)+IF('poznámky'!AI31=14,'poznámky'!A32)+IF('poznámky'!AI32=14,'poznámky'!A33)</f>
        <v>14</v>
      </c>
      <c r="BJ36" s="224" t="s">
        <v>13</v>
      </c>
      <c r="BK36" s="225" t="str">
        <f t="shared" si="8"/>
        <v/>
      </c>
      <c r="BM36" s="243"/>
    </row>
    <row r="37" ht="21.75" customHeight="1">
      <c r="A37" s="230">
        <v>15.0</v>
      </c>
      <c r="B37" s="266" t="str">
        <f>'2_ kolo'!B37</f>
        <v/>
      </c>
      <c r="C37" s="231"/>
      <c r="D37" s="232" t="s">
        <v>12</v>
      </c>
      <c r="E37" s="233"/>
      <c r="F37" s="231"/>
      <c r="G37" s="232" t="s">
        <v>12</v>
      </c>
      <c r="H37" s="233"/>
      <c r="I37" s="231"/>
      <c r="J37" s="232" t="s">
        <v>12</v>
      </c>
      <c r="K37" s="233"/>
      <c r="L37" s="231"/>
      <c r="M37" s="232" t="s">
        <v>12</v>
      </c>
      <c r="N37" s="233"/>
      <c r="O37" s="231"/>
      <c r="P37" s="232" t="s">
        <v>12</v>
      </c>
      <c r="Q37" s="233"/>
      <c r="R37" s="231"/>
      <c r="S37" s="232" t="s">
        <v>12</v>
      </c>
      <c r="T37" s="233"/>
      <c r="U37" s="231"/>
      <c r="V37" s="232" t="s">
        <v>12</v>
      </c>
      <c r="W37" s="233"/>
      <c r="X37" s="231"/>
      <c r="Y37" s="232" t="s">
        <v>12</v>
      </c>
      <c r="Z37" s="234"/>
      <c r="AA37" s="231"/>
      <c r="AB37" s="232" t="s">
        <v>12</v>
      </c>
      <c r="AC37" s="233"/>
      <c r="AD37" s="231"/>
      <c r="AE37" s="232" t="s">
        <v>12</v>
      </c>
      <c r="AF37" s="233"/>
      <c r="AG37" s="231"/>
      <c r="AH37" s="232" t="s">
        <v>12</v>
      </c>
      <c r="AI37" s="233"/>
      <c r="AJ37" s="231"/>
      <c r="AK37" s="232" t="s">
        <v>12</v>
      </c>
      <c r="AL37" s="235"/>
      <c r="AM37" s="231"/>
      <c r="AN37" s="232" t="s">
        <v>12</v>
      </c>
      <c r="AO37" s="233"/>
      <c r="AP37" s="231"/>
      <c r="AQ37" s="232" t="s">
        <v>12</v>
      </c>
      <c r="AR37" s="235"/>
      <c r="AS37" s="182" t="s">
        <v>48</v>
      </c>
      <c r="AT37" s="40"/>
      <c r="AU37" s="72"/>
      <c r="AV37" s="267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268">
        <f>SUM(C37,F37,I37,L37,O37,R37,U37,X37,AA37,AD37,AG37,AJ37,AM37,AP37)</f>
        <v>0</v>
      </c>
      <c r="AX37" s="281" t="s">
        <v>12</v>
      </c>
      <c r="AY37" s="270">
        <f>SUM(E37,H37,K37,N37,Q37,T37,W37,Z37,AC37,AF37,AI37,AL37,AO37,AR37)</f>
        <v>0</v>
      </c>
      <c r="AZ37" s="282">
        <f t="shared" si="5"/>
        <v>0</v>
      </c>
      <c r="BA37" s="283">
        <f>IF('poznámky'!AA18=15,'poznámky'!A19)+IF('poznámky'!AA19=15,'poznámky'!A20)+IF('poznámky'!AA20=15,'poznámky'!A21)+IF('poznámky'!AA21=15,'poznámky'!A22)+IF('poznámky'!AA22=15,'poznámky'!A23)+IF('poznámky'!AA23=15,'poznámky'!A24)+IF('poznámky'!AA24=15,'poznámky'!A25)+IF('poznámky'!AA25=15,'poznámky'!A26)+IF('poznámky'!AA26=15,'poznámky'!A27)+IF('poznámky'!AA27=15,'poznámky'!A28)+IF('poznámky'!AA28=15,'poznámky'!A29)+IF('poznámky'!AA29=15,'poznámky'!A30)+IF('poznámky'!AA30=15,'poznámky'!A31)+IF('poznámky'!AA31=15,'poznámky'!A32)+IF('poznámky'!AA32=15,'poznámky'!A33)</f>
        <v>15</v>
      </c>
      <c r="BB37" s="273" t="s">
        <v>13</v>
      </c>
      <c r="BC37" s="274" t="str">
        <f t="shared" si="6"/>
        <v/>
      </c>
      <c r="BD37" s="275">
        <f>SUM(AV37,'2_ kolo'!BD37)</f>
        <v>0</v>
      </c>
      <c r="BE37" s="276">
        <f>SUM(AW37,'2_ kolo'!BE37)</f>
        <v>0</v>
      </c>
      <c r="BF37" s="277" t="s">
        <v>12</v>
      </c>
      <c r="BG37" s="278">
        <f>SUM(AY37,'2_ kolo'!BG37)</f>
        <v>0</v>
      </c>
      <c r="BH37" s="222">
        <f t="shared" si="7"/>
        <v>0</v>
      </c>
      <c r="BI37" s="284">
        <f>IF('poznámky'!AI18=15,'poznámky'!A19)+IF('poznámky'!AI19=15,'poznámky'!A20)+IF('poznámky'!AI20=15,'poznámky'!A21)+IF('poznámky'!AI21=15,'poznámky'!A22)+IF('poznámky'!AI22=15,'poznámky'!A23)+IF('poznámky'!AI23=15,'poznámky'!A24)+IF('poznámky'!AI24=15,'poznámky'!A25)+IF('poznámky'!AI25=15,'poznámky'!A26)+IF('poznámky'!AI26=15,'poznámky'!A27)+IF('poznámky'!AI27=15,'poznámky'!A28)+IF('poznámky'!AI28=15,'poznámky'!A29)+IF('poznámky'!AI29=15,'poznámky'!A30)+IF('poznámky'!AI30=15,'poznámky'!A31)+IF('poznámky'!AI31=15,'poznámky'!A32)+IF('poznámky'!AI32=15,'poznámky'!A33)</f>
        <v>15</v>
      </c>
      <c r="BJ37" s="224" t="s">
        <v>13</v>
      </c>
      <c r="BK37" s="225" t="str">
        <f t="shared" si="8"/>
        <v/>
      </c>
      <c r="BM37" s="243"/>
    </row>
    <row r="38" ht="21.75" customHeight="1">
      <c r="A38" s="148" t="s">
        <v>50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49"/>
      <c r="BD38" s="241"/>
      <c r="BE38" s="241"/>
      <c r="BF38" s="241"/>
      <c r="BG38" s="241"/>
      <c r="BH38" s="241"/>
      <c r="BI38" s="241"/>
      <c r="BJ38" s="241"/>
      <c r="BK38" s="241"/>
      <c r="BM38" s="151"/>
    </row>
    <row r="39" ht="21.75" customHeight="1">
      <c r="A39" s="154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3"/>
      <c r="AV39" s="285" t="s">
        <v>1</v>
      </c>
      <c r="AW39" s="5"/>
      <c r="AX39" s="5"/>
      <c r="AY39" s="5"/>
      <c r="AZ39" s="5"/>
      <c r="BA39" s="5"/>
      <c r="BB39" s="5"/>
      <c r="BC39" s="6"/>
      <c r="BD39" s="156" t="s">
        <v>31</v>
      </c>
      <c r="BE39" s="2"/>
      <c r="BF39" s="2"/>
      <c r="BG39" s="2"/>
      <c r="BH39" s="2"/>
      <c r="BI39" s="2"/>
      <c r="BJ39" s="2"/>
      <c r="BK39" s="3"/>
      <c r="BM39" s="286"/>
    </row>
    <row r="40" ht="21.75" customHeight="1">
      <c r="A40" s="158"/>
      <c r="B40" s="159" t="s">
        <v>32</v>
      </c>
      <c r="C40" s="160">
        <v>1.0</v>
      </c>
      <c r="D40" s="12"/>
      <c r="E40" s="13"/>
      <c r="F40" s="161">
        <v>2.0</v>
      </c>
      <c r="G40" s="12"/>
      <c r="H40" s="13"/>
      <c r="I40" s="161">
        <v>3.0</v>
      </c>
      <c r="J40" s="12"/>
      <c r="K40" s="13"/>
      <c r="L40" s="161">
        <v>4.0</v>
      </c>
      <c r="M40" s="12"/>
      <c r="N40" s="13"/>
      <c r="O40" s="161">
        <v>5.0</v>
      </c>
      <c r="P40" s="12"/>
      <c r="Q40" s="13"/>
      <c r="R40" s="161">
        <v>6.0</v>
      </c>
      <c r="S40" s="12"/>
      <c r="T40" s="13"/>
      <c r="U40" s="161">
        <v>7.0</v>
      </c>
      <c r="V40" s="12"/>
      <c r="W40" s="13"/>
      <c r="X40" s="161">
        <v>8.0</v>
      </c>
      <c r="Y40" s="12"/>
      <c r="Z40" s="13"/>
      <c r="AA40" s="161">
        <v>9.0</v>
      </c>
      <c r="AB40" s="12"/>
      <c r="AC40" s="13"/>
      <c r="AD40" s="161">
        <v>10.0</v>
      </c>
      <c r="AE40" s="12"/>
      <c r="AF40" s="13"/>
      <c r="AG40" s="161">
        <v>11.0</v>
      </c>
      <c r="AH40" s="12"/>
      <c r="AI40" s="13"/>
      <c r="AJ40" s="161">
        <v>12.0</v>
      </c>
      <c r="AK40" s="12"/>
      <c r="AL40" s="13"/>
      <c r="AM40" s="161">
        <v>13.0</v>
      </c>
      <c r="AN40" s="12"/>
      <c r="AO40" s="13"/>
      <c r="AP40" s="161">
        <v>14.0</v>
      </c>
      <c r="AQ40" s="12"/>
      <c r="AR40" s="13"/>
      <c r="AS40" s="161">
        <v>15.0</v>
      </c>
      <c r="AT40" s="12"/>
      <c r="AU40" s="13"/>
      <c r="AV40" s="287">
        <v>16.0</v>
      </c>
      <c r="AW40" s="288">
        <v>17.0</v>
      </c>
      <c r="AX40" s="12"/>
      <c r="AY40" s="13"/>
      <c r="AZ40" s="289">
        <v>18.0</v>
      </c>
      <c r="BA40" s="288">
        <v>19.0</v>
      </c>
      <c r="BB40" s="12"/>
      <c r="BC40" s="17"/>
      <c r="BD40" s="165">
        <v>20.0</v>
      </c>
      <c r="BE40" s="166">
        <v>21.0</v>
      </c>
      <c r="BF40" s="12"/>
      <c r="BG40" s="13"/>
      <c r="BH40" s="165">
        <v>22.0</v>
      </c>
      <c r="BI40" s="166">
        <v>23.0</v>
      </c>
      <c r="BJ40" s="12"/>
      <c r="BK40" s="17"/>
      <c r="BM40" s="167" t="s">
        <v>54</v>
      </c>
    </row>
    <row r="41" ht="21.75" customHeight="1">
      <c r="A41" s="168"/>
      <c r="B41" s="169" t="s">
        <v>34</v>
      </c>
      <c r="C41" s="170" t="str">
        <f>B42</f>
        <v/>
      </c>
      <c r="D41" s="22"/>
      <c r="E41" s="23"/>
      <c r="F41" s="170" t="str">
        <f>B43</f>
        <v/>
      </c>
      <c r="G41" s="22"/>
      <c r="H41" s="23"/>
      <c r="I41" s="170" t="str">
        <f>B44</f>
        <v/>
      </c>
      <c r="J41" s="22"/>
      <c r="K41" s="23"/>
      <c r="L41" s="170" t="str">
        <f>B45</f>
        <v/>
      </c>
      <c r="M41" s="22"/>
      <c r="N41" s="23"/>
      <c r="O41" s="170" t="str">
        <f>B46</f>
        <v/>
      </c>
      <c r="P41" s="22"/>
      <c r="Q41" s="23"/>
      <c r="R41" s="170" t="str">
        <f>B47</f>
        <v/>
      </c>
      <c r="S41" s="22"/>
      <c r="T41" s="23"/>
      <c r="U41" s="170" t="str">
        <f>B48</f>
        <v/>
      </c>
      <c r="V41" s="22"/>
      <c r="W41" s="23"/>
      <c r="X41" s="290" t="str">
        <f>B49</f>
        <v/>
      </c>
      <c r="Y41" s="22"/>
      <c r="Z41" s="23"/>
      <c r="AA41" s="290" t="str">
        <f>B50</f>
        <v/>
      </c>
      <c r="AB41" s="22"/>
      <c r="AC41" s="23"/>
      <c r="AD41" s="171" t="str">
        <f>B51</f>
        <v/>
      </c>
      <c r="AE41" s="22"/>
      <c r="AF41" s="23"/>
      <c r="AG41" s="171" t="str">
        <f>B52</f>
        <v/>
      </c>
      <c r="AH41" s="22"/>
      <c r="AI41" s="23"/>
      <c r="AJ41" s="171" t="str">
        <f>B53</f>
        <v/>
      </c>
      <c r="AK41" s="22"/>
      <c r="AL41" s="24"/>
      <c r="AM41" s="171" t="str">
        <f>B54</f>
        <v/>
      </c>
      <c r="AN41" s="22"/>
      <c r="AO41" s="23"/>
      <c r="AP41" s="171" t="str">
        <f>B55</f>
        <v/>
      </c>
      <c r="AQ41" s="22"/>
      <c r="AR41" s="23"/>
      <c r="AS41" s="171" t="str">
        <f>B56</f>
        <v/>
      </c>
      <c r="AT41" s="22"/>
      <c r="AU41" s="23"/>
      <c r="AV41" s="291" t="s">
        <v>6</v>
      </c>
      <c r="AW41" s="292" t="s">
        <v>7</v>
      </c>
      <c r="AX41" s="22"/>
      <c r="AY41" s="31"/>
      <c r="AZ41" s="293" t="s">
        <v>8</v>
      </c>
      <c r="BA41" s="294" t="s">
        <v>9</v>
      </c>
      <c r="BB41" s="34"/>
      <c r="BC41" s="35"/>
      <c r="BD41" s="176" t="s">
        <v>6</v>
      </c>
      <c r="BE41" s="177" t="s">
        <v>7</v>
      </c>
      <c r="BF41" s="22"/>
      <c r="BG41" s="31"/>
      <c r="BH41" s="178" t="s">
        <v>8</v>
      </c>
      <c r="BI41" s="177" t="s">
        <v>9</v>
      </c>
      <c r="BJ41" s="22"/>
      <c r="BK41" s="179"/>
    </row>
    <row r="42" ht="21.75" customHeight="1">
      <c r="A42" s="180">
        <v>1.0</v>
      </c>
      <c r="B42" s="265" t="str">
        <f>'2_ kolo'!B42</f>
        <v/>
      </c>
      <c r="C42" s="182" t="s">
        <v>35</v>
      </c>
      <c r="D42" s="40"/>
      <c r="E42" s="41"/>
      <c r="F42" s="183" t="str">
        <f>E43</f>
        <v/>
      </c>
      <c r="G42" s="184" t="s">
        <v>12</v>
      </c>
      <c r="H42" s="185" t="str">
        <f>C43</f>
        <v/>
      </c>
      <c r="I42" s="183" t="str">
        <f>E44</f>
        <v/>
      </c>
      <c r="J42" s="184" t="s">
        <v>12</v>
      </c>
      <c r="K42" s="185" t="str">
        <f>C44</f>
        <v/>
      </c>
      <c r="L42" s="183" t="str">
        <f>E45</f>
        <v/>
      </c>
      <c r="M42" s="184" t="s">
        <v>12</v>
      </c>
      <c r="N42" s="185" t="str">
        <f>C45</f>
        <v/>
      </c>
      <c r="O42" s="183" t="str">
        <f>E46</f>
        <v/>
      </c>
      <c r="P42" s="184" t="s">
        <v>12</v>
      </c>
      <c r="Q42" s="185" t="str">
        <f>C46</f>
        <v/>
      </c>
      <c r="R42" s="183" t="str">
        <f>E47</f>
        <v/>
      </c>
      <c r="S42" s="184" t="s">
        <v>12</v>
      </c>
      <c r="T42" s="185" t="str">
        <f>C47</f>
        <v/>
      </c>
      <c r="U42" s="183" t="str">
        <f>E48</f>
        <v/>
      </c>
      <c r="V42" s="184" t="s">
        <v>12</v>
      </c>
      <c r="W42" s="185" t="str">
        <f>C48</f>
        <v/>
      </c>
      <c r="X42" s="186" t="str">
        <f>E49</f>
        <v/>
      </c>
      <c r="Y42" s="187" t="s">
        <v>12</v>
      </c>
      <c r="Z42" s="189" t="str">
        <f>C49</f>
        <v/>
      </c>
      <c r="AA42" s="186" t="str">
        <f>E50</f>
        <v/>
      </c>
      <c r="AB42" s="187" t="s">
        <v>12</v>
      </c>
      <c r="AC42" s="189" t="str">
        <f>C50</f>
        <v/>
      </c>
      <c r="AD42" s="186" t="str">
        <f>E51</f>
        <v/>
      </c>
      <c r="AE42" s="187" t="s">
        <v>12</v>
      </c>
      <c r="AF42" s="189" t="str">
        <f>C51</f>
        <v/>
      </c>
      <c r="AG42" s="186" t="str">
        <f>E52</f>
        <v/>
      </c>
      <c r="AH42" s="187" t="s">
        <v>12</v>
      </c>
      <c r="AI42" s="189" t="str">
        <f>C52</f>
        <v/>
      </c>
      <c r="AJ42" s="186" t="str">
        <f>E53</f>
        <v/>
      </c>
      <c r="AK42" s="187" t="s">
        <v>12</v>
      </c>
      <c r="AL42" s="188" t="str">
        <f>C53</f>
        <v/>
      </c>
      <c r="AM42" s="186" t="str">
        <f>E54</f>
        <v/>
      </c>
      <c r="AN42" s="187" t="s">
        <v>12</v>
      </c>
      <c r="AO42" s="189" t="str">
        <f>C54</f>
        <v/>
      </c>
      <c r="AP42" s="186" t="str">
        <f>E55</f>
        <v/>
      </c>
      <c r="AQ42" s="187" t="s">
        <v>12</v>
      </c>
      <c r="AR42" s="189" t="str">
        <f>C55</f>
        <v/>
      </c>
      <c r="AS42" s="186" t="str">
        <f>E56</f>
        <v/>
      </c>
      <c r="AT42" s="187" t="s">
        <v>12</v>
      </c>
      <c r="AU42" s="188" t="str">
        <f>C56</f>
        <v/>
      </c>
      <c r="AV42" s="295">
        <f>IF(F42&gt;H42,2,"0")+IF(F42=H42,1)*IF(F42+H42=0,0,1)+IF(I42&gt;K42,2,"0")+IF(I42=K42,1)*IF(I42+K42=0,0,1)+IF(L42&gt;N42,2,"0")+IF(L42=N42,1)*IF(L42+N42=0,0,1)+IF(O42&gt;Q42,2,"0")+IF(O42=Q42,1)*IF(O42+Q42=0,0,1)+IF(R42&gt;T42,2,"0")+IF(R42=T42,1)*IF(R42+T42=0,0,1)+IF(U42&gt;W42,2,"0")+IF(U42=W42,1)*IF(U42+W42=0,0,1)+IF(X42&gt;Z42,2,"0")+IF(X42=Z42,1)*IF(X42+Z42=0,0,1)+IF(AA42&gt;AC42,2,"0")+IF(AA42=AC42,1)*IF(AA42+AC42=0,0,1)+IF(AD42&gt;AF42,2,"0")+IF(AD42=AF42,1)*IF(AD42+AF42=0,0,1)+IF(AG42&gt;AI42,2,"0")+IF(AG42=AI42,1)*IF(AG42+AI42=0,0,1)+IF(AJ42&gt;AL42,2,"0")+IF(AJ42=AL42,1)*IF(AJ42+AL42=0,0,1)+IF(AM42&gt;AO42,2,"0")+IF(AM42=AO42,1)*IF(AM42+AO42=0,0,1)+IF(AP42&gt;AR42,2,"0")+IF(AP42=AR42,1)*IF(AP42+AR42=0,0,1)+IF(AS42&gt;AU42,2,"0")+IF(AS42=AU42,1)*IF(AS42+AU42=0,0,1)</f>
        <v>0</v>
      </c>
      <c r="AW42" s="296">
        <f>SUM(F42,I42,L42,O42,R42,U42,X42,AA42,AD42,AG42,AJ42,AM42,AP42,AS42)</f>
        <v>0</v>
      </c>
      <c r="AX42" s="297" t="s">
        <v>12</v>
      </c>
      <c r="AY42" s="298">
        <f>SUM(H42,K42,N42,Q42,T42,W42,Z42,AC42,AF42,AI42,AL42,AO42,AR42,AU42)</f>
        <v>0</v>
      </c>
      <c r="AZ42" s="299">
        <f t="shared" ref="AZ42:AZ56" si="9">AW42-AY42</f>
        <v>0</v>
      </c>
      <c r="BA42" s="300">
        <f>IF('poznámky'!AA35=1,'poznámky'!A19)+IF('poznámky'!AA36=1,'poznámky'!A20)+IF('poznámky'!AA37=1,'poznámky'!A21)+IF('poznámky'!AA38=1,'poznámky'!A22)+IF('poznámky'!AA39=1,'poznámky'!A23)+IF('poznámky'!AA40=1,'poznámky'!A24)+IF('poznámky'!AA41=1,'poznámky'!A25)+IF('poznámky'!AA42=1,'poznámky'!A26)+IF('poznámky'!AA43=1,'poznámky'!A27)+IF('poznámky'!AA44=1,'poznámky'!A28)+IF('poznámky'!AA45=1,'poznámky'!A29)+IF('poznámky'!AA46=1,'poznámky'!A30)+IF('poznámky'!AA47=1,'poznámky'!A31)+IF('poznámky'!AA48=1,'poznámky'!A32)+IF('poznámky'!AA49=1,'poznámky'!A33)</f>
        <v>1</v>
      </c>
      <c r="BB42" s="301" t="s">
        <v>13</v>
      </c>
      <c r="BC42" s="302" t="str">
        <f t="shared" ref="BC42:BC56" si="10">B42</f>
        <v/>
      </c>
      <c r="BD42" s="259">
        <f>SUM(AV42,'2_ kolo'!BD42)</f>
        <v>0</v>
      </c>
      <c r="BE42" s="260">
        <f>SUM(AW42,'2_ kolo'!BE42)</f>
        <v>0</v>
      </c>
      <c r="BF42" s="261" t="s">
        <v>12</v>
      </c>
      <c r="BG42" s="262">
        <f>SUM(AY42,'2_ kolo'!BG42)</f>
        <v>0</v>
      </c>
      <c r="BH42" s="202">
        <f t="shared" ref="BH42:BH56" si="11">BE42-BG42</f>
        <v>0</v>
      </c>
      <c r="BI42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2" s="204" t="s">
        <v>13</v>
      </c>
      <c r="BK42" s="205" t="str">
        <f t="shared" ref="BK42:BK56" si="12">B42</f>
        <v/>
      </c>
    </row>
    <row r="43" ht="21.75" customHeight="1">
      <c r="A43" s="180">
        <v>2.0</v>
      </c>
      <c r="B43" s="265" t="str">
        <f>'2_ kolo'!B43</f>
        <v/>
      </c>
      <c r="C43" s="183"/>
      <c r="D43" s="184" t="s">
        <v>12</v>
      </c>
      <c r="E43" s="185"/>
      <c r="F43" s="182" t="s">
        <v>36</v>
      </c>
      <c r="G43" s="40"/>
      <c r="H43" s="41"/>
      <c r="I43" s="183" t="str">
        <f>H44</f>
        <v/>
      </c>
      <c r="J43" s="184" t="s">
        <v>12</v>
      </c>
      <c r="K43" s="185" t="str">
        <f>F44</f>
        <v/>
      </c>
      <c r="L43" s="183" t="str">
        <f>H45</f>
        <v/>
      </c>
      <c r="M43" s="184" t="s">
        <v>12</v>
      </c>
      <c r="N43" s="185" t="str">
        <f>F45</f>
        <v/>
      </c>
      <c r="O43" s="183" t="str">
        <f>H46</f>
        <v/>
      </c>
      <c r="P43" s="184" t="s">
        <v>12</v>
      </c>
      <c r="Q43" s="185" t="str">
        <f>F46</f>
        <v/>
      </c>
      <c r="R43" s="183" t="str">
        <f>H47</f>
        <v/>
      </c>
      <c r="S43" s="184" t="s">
        <v>12</v>
      </c>
      <c r="T43" s="185" t="str">
        <f>F47</f>
        <v/>
      </c>
      <c r="U43" s="183" t="str">
        <f>H48</f>
        <v/>
      </c>
      <c r="V43" s="184" t="s">
        <v>12</v>
      </c>
      <c r="W43" s="185" t="str">
        <f>F48</f>
        <v/>
      </c>
      <c r="X43" s="186" t="str">
        <f>H49</f>
        <v/>
      </c>
      <c r="Y43" s="187" t="s">
        <v>12</v>
      </c>
      <c r="Z43" s="189" t="str">
        <f>F49</f>
        <v/>
      </c>
      <c r="AA43" s="186" t="str">
        <f>H50</f>
        <v/>
      </c>
      <c r="AB43" s="187" t="s">
        <v>12</v>
      </c>
      <c r="AC43" s="189" t="str">
        <f>F50</f>
        <v/>
      </c>
      <c r="AD43" s="186" t="str">
        <f>H51</f>
        <v/>
      </c>
      <c r="AE43" s="187" t="s">
        <v>12</v>
      </c>
      <c r="AF43" s="189" t="str">
        <f>F51</f>
        <v/>
      </c>
      <c r="AG43" s="186" t="str">
        <f>H52</f>
        <v/>
      </c>
      <c r="AH43" s="187" t="s">
        <v>12</v>
      </c>
      <c r="AI43" s="189" t="str">
        <f>F52</f>
        <v/>
      </c>
      <c r="AJ43" s="186" t="str">
        <f>H53</f>
        <v/>
      </c>
      <c r="AK43" s="187" t="s">
        <v>12</v>
      </c>
      <c r="AL43" s="188" t="str">
        <f>F53</f>
        <v/>
      </c>
      <c r="AM43" s="186" t="str">
        <f>H54</f>
        <v/>
      </c>
      <c r="AN43" s="187" t="s">
        <v>12</v>
      </c>
      <c r="AO43" s="189" t="str">
        <f>F54</f>
        <v/>
      </c>
      <c r="AP43" s="186" t="str">
        <f>H55</f>
        <v/>
      </c>
      <c r="AQ43" s="187" t="s">
        <v>12</v>
      </c>
      <c r="AR43" s="189" t="str">
        <f>F55</f>
        <v/>
      </c>
      <c r="AS43" s="186" t="str">
        <f>H56</f>
        <v/>
      </c>
      <c r="AT43" s="187" t="s">
        <v>12</v>
      </c>
      <c r="AU43" s="188" t="str">
        <f>F56</f>
        <v/>
      </c>
      <c r="AV43" s="295">
        <f>IF(C43&gt;E43,2,"0")+IF(C43=E43,1)*IF(C43+E43=0,0,1)+IF(I43&gt;K43,2,"0")+IF(I43=K43,1)*IF(I43+K43=0,0,1)+IF(L43&gt;N43,2,"0")+IF(L43=N43,1)*IF(L43+N43=0,0,1)+IF(O43&gt;Q43,2,"0")+IF(O43=Q43,1)*IF(O43+Q43=0,0,1)+IF(R43&gt;T43,2,"0")+IF(R43=T43,1)*IF(R43+T43=0,0,1)+IF(U43&gt;W43,2,"0")+IF(U43=W43,1)*IF(U43+W43=0,0,1)+IF(X43&gt;Z43,2,"0")+IF(X43=Z43,1)*IF(X43+Z43=0,0,1)+IF(AA43&gt;AC43,2,"0")+IF(AA43=AC43,1)*IF(AA43+AC43=0,0,1)+IF(AD43&gt;AF43,2,"0")+IF(AD43=AF43,1)*IF(AD43+AF43=0,0,1)+IF(AG43&gt;AI43,2,"0")+IF(AG43=AI43,1)*IF(AG43+AI43=0,0,1)+IF(AJ43&gt;AL43,2,"0")+IF(AJ43=AL43,1)*IF(AJ43+AL43=0,0,1)+IF(AM43&gt;AO43,2,"0")+IF(AM43=AO43,1)*IF(AM43+AO43=0,0,1)+IF(AP43&gt;AR43,2,"0")+IF(AP43=AR43,1)*IF(AP43+AR43=0,0,1)+IF(AS43&gt;AU43,2,"0")+IF(AS43=AU43,1)*IF(AS43+AU43=0,0,1)</f>
        <v>0</v>
      </c>
      <c r="AW43" s="296">
        <f>SUM(C43,I43,L43,O43,R43,U43,X43,AA43,AD43,AG43,AJ43,AM43,AP43,AS43)</f>
        <v>0</v>
      </c>
      <c r="AX43" s="297" t="s">
        <v>12</v>
      </c>
      <c r="AY43" s="298">
        <f>SUM(E43,K43,N43,Q43,T43,W43,Z43,AC43,AF43,AI43,AL43,AO43,AR43,AU43)</f>
        <v>0</v>
      </c>
      <c r="AZ43" s="299">
        <f t="shared" si="9"/>
        <v>0</v>
      </c>
      <c r="BA43" s="300">
        <f>IF('poznámky'!AA35=2,'poznámky'!A19)+IF('poznámky'!AA36=2,'poznámky'!A20)+IF('poznámky'!AA37=2,'poznámky'!A21)+IF('poznámky'!AA38=2,'poznámky'!A22)+IF('poznámky'!AA39=2,'poznámky'!A23)+IF('poznámky'!AA40=2,'poznámky'!A24)+IF('poznámky'!AA41=2,'poznámky'!A25)+IF('poznámky'!AA42=2,'poznámky'!A26)+IF('poznámky'!AA43=2,'poznámky'!A27)+IF('poznámky'!AA44=2,'poznámky'!A28)+IF('poznámky'!AA45=2,'poznámky'!A29)+IF('poznámky'!AA46=2,'poznámky'!A30)+IF('poznámky'!AA47=2,'poznámky'!A31)+IF('poznámky'!AA48=2,'poznámky'!A32)+IF('poznámky'!AA49=2,'poznámky'!A33)</f>
        <v>2</v>
      </c>
      <c r="BB43" s="301" t="s">
        <v>13</v>
      </c>
      <c r="BC43" s="302" t="str">
        <f t="shared" si="10"/>
        <v/>
      </c>
      <c r="BD43" s="259">
        <f>SUM(AV43,'2_ kolo'!BD43)</f>
        <v>0</v>
      </c>
      <c r="BE43" s="260">
        <f>SUM(AW43,'2_ kolo'!BE43)</f>
        <v>51</v>
      </c>
      <c r="BF43" s="261" t="s">
        <v>12</v>
      </c>
      <c r="BG43" s="262">
        <f>SUM(AY43,'2_ kolo'!BG43)</f>
        <v>332</v>
      </c>
      <c r="BH43" s="202">
        <f t="shared" si="11"/>
        <v>-281</v>
      </c>
      <c r="BI43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3" s="204" t="s">
        <v>13</v>
      </c>
      <c r="BK43" s="205" t="str">
        <f t="shared" si="12"/>
        <v/>
      </c>
    </row>
    <row r="44" ht="21.75" customHeight="1">
      <c r="A44" s="180">
        <v>3.0</v>
      </c>
      <c r="B44" s="265" t="str">
        <f>'2_ kolo'!B44</f>
        <v/>
      </c>
      <c r="C44" s="183"/>
      <c r="D44" s="184" t="s">
        <v>12</v>
      </c>
      <c r="E44" s="185"/>
      <c r="F44" s="183"/>
      <c r="G44" s="184" t="s">
        <v>12</v>
      </c>
      <c r="H44" s="185"/>
      <c r="I44" s="182" t="s">
        <v>36</v>
      </c>
      <c r="J44" s="40"/>
      <c r="K44" s="41"/>
      <c r="L44" s="183" t="str">
        <f>K45</f>
        <v/>
      </c>
      <c r="M44" s="184" t="s">
        <v>12</v>
      </c>
      <c r="N44" s="185" t="str">
        <f>I45</f>
        <v/>
      </c>
      <c r="O44" s="183" t="str">
        <f>K46</f>
        <v/>
      </c>
      <c r="P44" s="184" t="s">
        <v>12</v>
      </c>
      <c r="Q44" s="185" t="str">
        <f>I46</f>
        <v/>
      </c>
      <c r="R44" s="183" t="str">
        <f>K47</f>
        <v/>
      </c>
      <c r="S44" s="184" t="s">
        <v>12</v>
      </c>
      <c r="T44" s="185" t="str">
        <f>I47</f>
        <v/>
      </c>
      <c r="U44" s="183" t="str">
        <f>K48</f>
        <v/>
      </c>
      <c r="V44" s="184" t="s">
        <v>12</v>
      </c>
      <c r="W44" s="185" t="str">
        <f>I48</f>
        <v/>
      </c>
      <c r="X44" s="186" t="str">
        <f>K49</f>
        <v/>
      </c>
      <c r="Y44" s="187" t="s">
        <v>12</v>
      </c>
      <c r="Z44" s="189" t="str">
        <f>I49</f>
        <v/>
      </c>
      <c r="AA44" s="186" t="str">
        <f>K50</f>
        <v/>
      </c>
      <c r="AB44" s="187" t="s">
        <v>12</v>
      </c>
      <c r="AC44" s="189" t="str">
        <f>I50</f>
        <v/>
      </c>
      <c r="AD44" s="186" t="str">
        <f>K51</f>
        <v/>
      </c>
      <c r="AE44" s="187" t="s">
        <v>12</v>
      </c>
      <c r="AF44" s="189" t="str">
        <f>I51</f>
        <v/>
      </c>
      <c r="AG44" s="186" t="str">
        <f>K52</f>
        <v/>
      </c>
      <c r="AH44" s="187" t="s">
        <v>12</v>
      </c>
      <c r="AI44" s="189" t="str">
        <f>I52</f>
        <v/>
      </c>
      <c r="AJ44" s="186" t="str">
        <f>K53</f>
        <v/>
      </c>
      <c r="AK44" s="187" t="s">
        <v>12</v>
      </c>
      <c r="AL44" s="188" t="str">
        <f>I53</f>
        <v/>
      </c>
      <c r="AM44" s="186" t="str">
        <f>K54</f>
        <v/>
      </c>
      <c r="AN44" s="187" t="s">
        <v>12</v>
      </c>
      <c r="AO44" s="189" t="str">
        <f>I54</f>
        <v/>
      </c>
      <c r="AP44" s="186" t="str">
        <f>K55</f>
        <v/>
      </c>
      <c r="AQ44" s="187" t="s">
        <v>12</v>
      </c>
      <c r="AR44" s="189" t="str">
        <f>I55</f>
        <v/>
      </c>
      <c r="AS44" s="186" t="str">
        <f>K56</f>
        <v/>
      </c>
      <c r="AT44" s="187" t="s">
        <v>12</v>
      </c>
      <c r="AU44" s="188" t="str">
        <f>I56</f>
        <v/>
      </c>
      <c r="AV44" s="295">
        <f>IF(C44&gt;E44,2,"0")+IF(C44=E44,1)*IF(C44+E44=0,0,1)+IF(F44&gt;H44,2,"0")+IF(F44=H44,1)*IF(F44+H44=0,0,1)+IF(L44&gt;N44,2,"0")+IF(L44=N44,1)*IF(L44+N44=0,0,1)+IF(O44&gt;Q44,2,"0")+IF(O44=Q44,1)*IF(O44+Q44=0,0,1)+IF(R44&gt;T44,2,"0")+IF(R44=T44,1)*IF(R44+T44=0,0,1)+IF(U44&gt;W44,2,"0")+IF(U44=W44,1)*IF(U44+W44=0,0,1)+IF(X44&gt;Z44,2,"0")+IF(X44=Z44,1)*IF(X44+Z44=0,0,1)+IF(AA44&gt;AC44,2,"0")+IF(AA44=AC44,1)*IF(AA44+AC44=0,0,1)+IF(AD44&gt;AF44,2,"0")+IF(AD44=AF44,1)*IF(AD44+AF44=0,0,1)+IF(AG44&gt;AI44,2,"0")+IF(AG44=AI44,1)*IF(AG44+AI44=0,0,1)+IF(AJ44&gt;AL44,2,"0")+IF(AJ44=AL44,1)*IF(AJ44+AL44=0,0,1)+IF(AM44&gt;AO44,2,"0")+IF(AM44=AO44,1)*IF(AM44+AO44=0,0,1)+IF(AP44&gt;AR44,2,"0")+IF(AP44=AR44,1)*IF(AP44+AR44=0,0,1)+IF(AS44&gt;AU44,2,"0")+IF(AS44=AU44,1)*IF(AS44+AU44=0,0,1)</f>
        <v>0</v>
      </c>
      <c r="AW44" s="296">
        <f>SUM(C44,F44,L44,O44,R44,U44,X44,AA44,AD44,AG44,AJ44,AM44,AP44,AS44)</f>
        <v>0</v>
      </c>
      <c r="AX44" s="297" t="s">
        <v>12</v>
      </c>
      <c r="AY44" s="298">
        <f>SUM(E44,H44,N44,Q44,T44,W44,Z44,AC44,AF44,AI44,AL44,AO44,AR44,AU44)</f>
        <v>0</v>
      </c>
      <c r="AZ44" s="299">
        <f t="shared" si="9"/>
        <v>0</v>
      </c>
      <c r="BA44" s="300">
        <f>IF('poznámky'!AA35=3,'poznámky'!A19)+IF('poznámky'!AA36=3,'poznámky'!A20)+IF('poznámky'!AA37=3,'poznámky'!A21)+IF('poznámky'!AA38=3,'poznámky'!A22)+IF('poznámky'!AA39=3,'poznámky'!A23)+IF('poznámky'!AA40=3,'poznámky'!A24)+IF('poznámky'!AA41=3,'poznámky'!A25)+IF('poznámky'!AA42=3,'poznámky'!A26)+IF('poznámky'!AA43=3,'poznámky'!A27)+IF('poznámky'!AA44=3,'poznámky'!A28)+IF('poznámky'!AA45=3,'poznámky'!A29)+IF('poznámky'!AA46=3,'poznámky'!A30)+IF('poznámky'!AA47=3,'poznámky'!A31)+IF('poznámky'!AA48=3,'poznámky'!A32)+IF('poznámky'!AA49=3,'poznámky'!A33)</f>
        <v>3</v>
      </c>
      <c r="BB44" s="301" t="s">
        <v>13</v>
      </c>
      <c r="BC44" s="302" t="str">
        <f t="shared" si="10"/>
        <v/>
      </c>
      <c r="BD44" s="259">
        <f>SUM(AV44,'2_ kolo'!BD44)</f>
        <v>0</v>
      </c>
      <c r="BE44" s="260">
        <f>SUM(AW44,'2_ kolo'!BE44)</f>
        <v>0</v>
      </c>
      <c r="BF44" s="261" t="s">
        <v>12</v>
      </c>
      <c r="BG44" s="262">
        <f>SUM(AY44,'2_ kolo'!BG44)</f>
        <v>0</v>
      </c>
      <c r="BH44" s="202">
        <f t="shared" si="11"/>
        <v>0</v>
      </c>
      <c r="BI44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4" s="204" t="s">
        <v>13</v>
      </c>
      <c r="BK44" s="205" t="str">
        <f t="shared" si="12"/>
        <v/>
      </c>
      <c r="BM44" s="150"/>
    </row>
    <row r="45" ht="21.75" customHeight="1">
      <c r="A45" s="180">
        <v>4.0</v>
      </c>
      <c r="B45" s="265" t="str">
        <f>'2_ kolo'!B45</f>
        <v/>
      </c>
      <c r="C45" s="183"/>
      <c r="D45" s="184" t="s">
        <v>12</v>
      </c>
      <c r="E45" s="185"/>
      <c r="F45" s="183"/>
      <c r="G45" s="184" t="s">
        <v>12</v>
      </c>
      <c r="H45" s="185"/>
      <c r="I45" s="183"/>
      <c r="J45" s="184" t="s">
        <v>12</v>
      </c>
      <c r="K45" s="185"/>
      <c r="L45" s="182" t="s">
        <v>37</v>
      </c>
      <c r="M45" s="40"/>
      <c r="N45" s="41"/>
      <c r="O45" s="183" t="str">
        <f>N46</f>
        <v/>
      </c>
      <c r="P45" s="184" t="s">
        <v>12</v>
      </c>
      <c r="Q45" s="185" t="str">
        <f>L46</f>
        <v/>
      </c>
      <c r="R45" s="183" t="str">
        <f>N47</f>
        <v/>
      </c>
      <c r="S45" s="184" t="s">
        <v>12</v>
      </c>
      <c r="T45" s="185" t="str">
        <f>L47</f>
        <v/>
      </c>
      <c r="U45" s="183" t="str">
        <f>N48</f>
        <v/>
      </c>
      <c r="V45" s="184" t="s">
        <v>12</v>
      </c>
      <c r="W45" s="185" t="str">
        <f>L48</f>
        <v/>
      </c>
      <c r="X45" s="186" t="str">
        <f>N49</f>
        <v/>
      </c>
      <c r="Y45" s="187" t="s">
        <v>12</v>
      </c>
      <c r="Z45" s="189" t="str">
        <f>L49</f>
        <v/>
      </c>
      <c r="AA45" s="186" t="str">
        <f>N50</f>
        <v/>
      </c>
      <c r="AB45" s="187" t="s">
        <v>12</v>
      </c>
      <c r="AC45" s="189" t="str">
        <f>L50</f>
        <v/>
      </c>
      <c r="AD45" s="186" t="str">
        <f>N51</f>
        <v/>
      </c>
      <c r="AE45" s="187" t="s">
        <v>12</v>
      </c>
      <c r="AF45" s="189" t="str">
        <f>L51</f>
        <v/>
      </c>
      <c r="AG45" s="186" t="str">
        <f>N52</f>
        <v/>
      </c>
      <c r="AH45" s="187" t="s">
        <v>12</v>
      </c>
      <c r="AI45" s="189" t="str">
        <f>L52</f>
        <v/>
      </c>
      <c r="AJ45" s="186" t="str">
        <f>N53</f>
        <v/>
      </c>
      <c r="AK45" s="187" t="s">
        <v>12</v>
      </c>
      <c r="AL45" s="188" t="str">
        <f>L53</f>
        <v/>
      </c>
      <c r="AM45" s="186" t="str">
        <f>N54</f>
        <v/>
      </c>
      <c r="AN45" s="187" t="s">
        <v>12</v>
      </c>
      <c r="AO45" s="189" t="str">
        <f>L54</f>
        <v/>
      </c>
      <c r="AP45" s="186" t="str">
        <f>N55</f>
        <v/>
      </c>
      <c r="AQ45" s="187" t="s">
        <v>12</v>
      </c>
      <c r="AR45" s="189" t="str">
        <f>L55</f>
        <v/>
      </c>
      <c r="AS45" s="186" t="str">
        <f>N56</f>
        <v/>
      </c>
      <c r="AT45" s="187" t="s">
        <v>12</v>
      </c>
      <c r="AU45" s="188" t="str">
        <f>L56</f>
        <v/>
      </c>
      <c r="AV45" s="295">
        <f>IF(C45&gt;E45,2,"0")+IF(C45=E45,1)*IF(C45+E45=0,0,1)+IF(F45&gt;H45,2,"0")+IF(F45=H45,1)*IF(F45+H45=0,0,1)+IF(I45&gt;K45,2,"0")+IF(I45=K45,1)*IF(I45+K45=0,0,1)+IF(O45&gt;Q45,2,"0")+IF(O45=Q45,1)*IF(O45+Q45=0,0,1)+IF(R45&gt;T45,2,"0")+IF(R45=T45,1)*IF(R45+T45=0,0,1)+IF(U45&gt;W45,2,"0")+IF(U45=W45,1)*IF(U45+W45=0,0,1)+IF(X45&gt;Z45,2,"0")+IF(X45=Z45,1)*IF(X45+Z45=0,0,1)+IF(AA45&gt;AC45,2,"0")+IF(AA45=AC45,1)*IF(AA45+AC45=0,0,1)+IF(AD45&gt;AF45,2,"0")+IF(AD45=AF45,1)*IF(AD45+AF45=0,0,1)+IF(AG45&gt;AI45,2,"0")+IF(AG45=AI45,1)*IF(AG45+AI45=0,0,1)+IF(AJ45&gt;AL45,2,"0")+IF(AJ45=AL45,1)*IF(AJ45+AL45=0,0,1)+IF(AM45&gt;AO45,2,"0")+IF(AM45=AO45,1)*IF(AM45+AO45=0,0,1)+IF(AP45&gt;AR45,2,"0")+IF(AP45=AR45,1)*IF(AP45+AR45=0,0,1)+IF(AS45&gt;AU45,2,"0")+IF(AS45=AU45,1)*IF(AS45+AU45=0,0,1)</f>
        <v>0</v>
      </c>
      <c r="AW45" s="296">
        <f>SUM(C45,F45,I45,O45,R45,U45,X45,AA45,AD45,AG45,AJ45,AM45,AP45,AS45)</f>
        <v>0</v>
      </c>
      <c r="AX45" s="297" t="s">
        <v>12</v>
      </c>
      <c r="AY45" s="298">
        <f>SUM(E45,H45,K45,Q45,T45,W45,Z45,AC45,AF45,AI45,AL45,AO45,AR45,AU45)</f>
        <v>0</v>
      </c>
      <c r="AZ45" s="299">
        <f t="shared" si="9"/>
        <v>0</v>
      </c>
      <c r="BA45" s="300">
        <f>IF('poznámky'!AA35=4,'poznámky'!A19)+IF('poznámky'!AA36=4,'poznámky'!A20)+IF('poznámky'!AA37=4,'poznámky'!A21)+IF('poznámky'!AA38=4,'poznámky'!A22)+IF('poznámky'!AA39=4,'poznámky'!A23)+IF('poznámky'!AA40=4,'poznámky'!A24)+IF('poznámky'!AA41=4,'poznámky'!A25)+IF('poznámky'!AA42=4,'poznámky'!A26)+IF('poznámky'!AA43=4,'poznámky'!A27)+IF('poznámky'!AA44=4,'poznámky'!A28)+IF('poznámky'!AA45=4,'poznámky'!A29)+IF('poznámky'!AA46=4,'poznámky'!A30)+IF('poznámky'!AA47=4,'poznámky'!A31)+IF('poznámky'!AA48=4,'poznámky'!A32)+IF('poznámky'!AA49=4,'poznámky'!A33)</f>
        <v>4</v>
      </c>
      <c r="BB45" s="301" t="s">
        <v>13</v>
      </c>
      <c r="BC45" s="302" t="str">
        <f t="shared" si="10"/>
        <v/>
      </c>
      <c r="BD45" s="259">
        <f>SUM(AV45,'2_ kolo'!BD45)</f>
        <v>0</v>
      </c>
      <c r="BE45" s="260">
        <f>SUM(AW45,'2_ kolo'!BE45)</f>
        <v>0</v>
      </c>
      <c r="BF45" s="261" t="s">
        <v>12</v>
      </c>
      <c r="BG45" s="262">
        <f>SUM(AY45,'2_ kolo'!BG45)</f>
        <v>0</v>
      </c>
      <c r="BH45" s="202">
        <f t="shared" si="11"/>
        <v>0</v>
      </c>
      <c r="BI45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5" s="204" t="s">
        <v>13</v>
      </c>
      <c r="BK45" s="205" t="str">
        <f t="shared" si="12"/>
        <v/>
      </c>
      <c r="BM45" s="303" t="s">
        <v>55</v>
      </c>
    </row>
    <row r="46" ht="21.75" customHeight="1">
      <c r="A46" s="180">
        <v>5.0</v>
      </c>
      <c r="B46" s="265" t="str">
        <f>'2_ kolo'!B46</f>
        <v/>
      </c>
      <c r="C46" s="183"/>
      <c r="D46" s="184" t="s">
        <v>12</v>
      </c>
      <c r="E46" s="185"/>
      <c r="F46" s="183"/>
      <c r="G46" s="184" t="s">
        <v>12</v>
      </c>
      <c r="H46" s="185"/>
      <c r="I46" s="183"/>
      <c r="J46" s="184" t="s">
        <v>12</v>
      </c>
      <c r="K46" s="185"/>
      <c r="L46" s="183"/>
      <c r="M46" s="184" t="s">
        <v>12</v>
      </c>
      <c r="N46" s="185"/>
      <c r="O46" s="182" t="s">
        <v>39</v>
      </c>
      <c r="P46" s="40"/>
      <c r="Q46" s="41"/>
      <c r="R46" s="183" t="str">
        <f>Q47</f>
        <v/>
      </c>
      <c r="S46" s="184" t="s">
        <v>12</v>
      </c>
      <c r="T46" s="185" t="str">
        <f>O47</f>
        <v/>
      </c>
      <c r="U46" s="183" t="str">
        <f>Q48</f>
        <v/>
      </c>
      <c r="V46" s="184" t="s">
        <v>12</v>
      </c>
      <c r="W46" s="185" t="str">
        <f>O48</f>
        <v/>
      </c>
      <c r="X46" s="186" t="str">
        <f>Q49</f>
        <v/>
      </c>
      <c r="Y46" s="187" t="s">
        <v>12</v>
      </c>
      <c r="Z46" s="189" t="str">
        <f>O49</f>
        <v/>
      </c>
      <c r="AA46" s="186" t="str">
        <f>Q50</f>
        <v/>
      </c>
      <c r="AB46" s="187" t="s">
        <v>12</v>
      </c>
      <c r="AC46" s="189" t="str">
        <f>O50</f>
        <v/>
      </c>
      <c r="AD46" s="186" t="str">
        <f>Q51</f>
        <v/>
      </c>
      <c r="AE46" s="187" t="s">
        <v>12</v>
      </c>
      <c r="AF46" s="189" t="str">
        <f>O51</f>
        <v/>
      </c>
      <c r="AG46" s="186" t="str">
        <f>Q52</f>
        <v/>
      </c>
      <c r="AH46" s="187" t="s">
        <v>12</v>
      </c>
      <c r="AI46" s="189" t="str">
        <f>O52</f>
        <v/>
      </c>
      <c r="AJ46" s="186" t="str">
        <f>Q53</f>
        <v/>
      </c>
      <c r="AK46" s="187" t="s">
        <v>12</v>
      </c>
      <c r="AL46" s="188" t="str">
        <f>O53</f>
        <v/>
      </c>
      <c r="AM46" s="186" t="str">
        <f>Q54</f>
        <v/>
      </c>
      <c r="AN46" s="187" t="s">
        <v>12</v>
      </c>
      <c r="AO46" s="189" t="str">
        <f>O54</f>
        <v/>
      </c>
      <c r="AP46" s="186" t="str">
        <f>Q55</f>
        <v/>
      </c>
      <c r="AQ46" s="187" t="s">
        <v>12</v>
      </c>
      <c r="AR46" s="189" t="str">
        <f>O55</f>
        <v/>
      </c>
      <c r="AS46" s="186" t="str">
        <f>Q56</f>
        <v/>
      </c>
      <c r="AT46" s="187" t="s">
        <v>12</v>
      </c>
      <c r="AU46" s="188" t="str">
        <f>O56</f>
        <v/>
      </c>
      <c r="AV46" s="295">
        <f>IF(C46&gt;E46,2,"0")+IF(C46=E46,1)*IF(C46+E46=0,0,1)+IF(F46&gt;H46,2,"0")+IF(F46=H46,1)*IF(F46+H46=0,0,1)+IF(I46&gt;K46,2,"0")+IF(I46=K46,1)*IF(I46+K46=0,0,1)+IF(L46&gt;N46,2,"0")+IF(L46=N46,1)*IF(L46+N46=0,0,1)+IF(R46&gt;T46,2,"0")+IF(R46=T46,1)*IF(R46+T46=0,0,1)+IF(U46&gt;W46,2,"0")+IF(U46=W46,1)*IF(U46+W46=0,0,1)+IF(X46&gt;Z46,2,"0")+IF(X46=Z46,1)*IF(X46+Z46=0,0,1)+IF(AA46&gt;AC46,2,"0")+IF(AA46=AC46,1)*IF(AA46+AC46=0,0,1)+IF(AD46&gt;AF46,2,"0")+IF(AD46=AF46,1)*IF(AD46+AF46=0,0,1)+IF(AG46&gt;AI46,2,"0")+IF(AG46=AI46,1)*IF(AG46+AI46=0,0,1)+IF(AJ46&gt;AL46,2,"0")+IF(AJ46=AL46,1)*IF(AJ46+AL46=0,0,1)+IF(AM46&gt;AO46,2,"0")+IF(AM46=AO46,1)*IF(AM46+AO46=0,0,1)+IF(AP46&gt;AR46,2,"0")+IF(AP46=AR46,1)*IF(AP46+AR46=0,0,1)+IF(AS46&gt;AU46,2,"0")+IF(AS46=AU46,1)*IF(AS46+AU46=0,0,1)</f>
        <v>0</v>
      </c>
      <c r="AW46" s="296">
        <f>SUM(C46,F46,I46,L46,R46,U46,X46,AA46,AD46,AG46,AJ46,AM46,AP46,AS46)</f>
        <v>0</v>
      </c>
      <c r="AX46" s="297" t="s">
        <v>12</v>
      </c>
      <c r="AY46" s="298">
        <f>SUM(E46,H46,K46,N46,T46,W46,Z46,AC46,AF46,AI46,AL46,AO46,AR46,AU46)</f>
        <v>0</v>
      </c>
      <c r="AZ46" s="299">
        <f t="shared" si="9"/>
        <v>0</v>
      </c>
      <c r="BA46" s="300">
        <f>IF('poznámky'!AA35=5,'poznámky'!A19)+IF('poznámky'!AA36=5,'poznámky'!A20)+IF('poznámky'!AA37=5,'poznámky'!A21)+IF('poznámky'!AA38=5,'poznámky'!A22)+IF('poznámky'!AA39=5,'poznámky'!A23)+IF('poznámky'!AA40=5,'poznámky'!A24)+IF('poznámky'!AA41=5,'poznámky'!A25)+IF('poznámky'!AA42=5,'poznámky'!A26)+IF('poznámky'!AA43=5,'poznámky'!A27)+IF('poznámky'!AA44=5,'poznámky'!A28)+IF('poznámky'!AA45=5,'poznámky'!A29)+IF('poznámky'!AA46=5,'poznámky'!A30)+IF('poznámky'!AA47=5,'poznámky'!A31)+IF('poznámky'!AA48=5,'poznámky'!A32)+IF('poznámky'!AA49=5,'poznámky'!A33)</f>
        <v>5</v>
      </c>
      <c r="BB46" s="301" t="s">
        <v>13</v>
      </c>
      <c r="BC46" s="302" t="str">
        <f t="shared" si="10"/>
        <v/>
      </c>
      <c r="BD46" s="259">
        <f>SUM(AV46,'2_ kolo'!BD46)</f>
        <v>0</v>
      </c>
      <c r="BE46" s="260">
        <f>SUM(AW46,'2_ kolo'!BE46)</f>
        <v>0</v>
      </c>
      <c r="BF46" s="261" t="s">
        <v>12</v>
      </c>
      <c r="BG46" s="262">
        <f>SUM(AY46,'2_ kolo'!BG46)</f>
        <v>0</v>
      </c>
      <c r="BH46" s="202">
        <f t="shared" si="11"/>
        <v>0</v>
      </c>
      <c r="BI46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6" s="204" t="s">
        <v>13</v>
      </c>
      <c r="BK46" s="205" t="str">
        <f t="shared" si="12"/>
        <v/>
      </c>
    </row>
    <row r="47" ht="21.75" customHeight="1">
      <c r="A47" s="180">
        <v>6.0</v>
      </c>
      <c r="B47" s="265" t="str">
        <f>'2_ kolo'!B47</f>
        <v/>
      </c>
      <c r="C47" s="183"/>
      <c r="D47" s="184" t="s">
        <v>12</v>
      </c>
      <c r="E47" s="185"/>
      <c r="F47" s="183"/>
      <c r="G47" s="184" t="s">
        <v>12</v>
      </c>
      <c r="H47" s="185"/>
      <c r="I47" s="183"/>
      <c r="J47" s="184" t="s">
        <v>12</v>
      </c>
      <c r="K47" s="185"/>
      <c r="L47" s="183"/>
      <c r="M47" s="184" t="s">
        <v>12</v>
      </c>
      <c r="N47" s="185"/>
      <c r="O47" s="183"/>
      <c r="P47" s="184" t="s">
        <v>12</v>
      </c>
      <c r="Q47" s="185"/>
      <c r="R47" s="182" t="s">
        <v>40</v>
      </c>
      <c r="S47" s="40"/>
      <c r="T47" s="41"/>
      <c r="U47" s="183" t="str">
        <f>T48</f>
        <v/>
      </c>
      <c r="V47" s="184" t="s">
        <v>12</v>
      </c>
      <c r="W47" s="185" t="str">
        <f>R48</f>
        <v/>
      </c>
      <c r="X47" s="186" t="str">
        <f>T49</f>
        <v/>
      </c>
      <c r="Y47" s="187" t="s">
        <v>12</v>
      </c>
      <c r="Z47" s="189" t="str">
        <f>R49</f>
        <v/>
      </c>
      <c r="AA47" s="186" t="str">
        <f>T50</f>
        <v/>
      </c>
      <c r="AB47" s="187" t="s">
        <v>12</v>
      </c>
      <c r="AC47" s="189" t="str">
        <f>R50</f>
        <v/>
      </c>
      <c r="AD47" s="186" t="str">
        <f>T51</f>
        <v/>
      </c>
      <c r="AE47" s="187" t="s">
        <v>12</v>
      </c>
      <c r="AF47" s="189" t="str">
        <f>R51</f>
        <v/>
      </c>
      <c r="AG47" s="186" t="str">
        <f>T52</f>
        <v/>
      </c>
      <c r="AH47" s="187" t="s">
        <v>12</v>
      </c>
      <c r="AI47" s="189" t="str">
        <f>R52</f>
        <v/>
      </c>
      <c r="AJ47" s="186" t="str">
        <f>T53</f>
        <v/>
      </c>
      <c r="AK47" s="187" t="s">
        <v>12</v>
      </c>
      <c r="AL47" s="188" t="str">
        <f>R53</f>
        <v/>
      </c>
      <c r="AM47" s="186" t="str">
        <f>T54</f>
        <v/>
      </c>
      <c r="AN47" s="187" t="s">
        <v>12</v>
      </c>
      <c r="AO47" s="188" t="str">
        <f>R54</f>
        <v/>
      </c>
      <c r="AP47" s="186" t="str">
        <f>T55</f>
        <v/>
      </c>
      <c r="AQ47" s="187" t="s">
        <v>12</v>
      </c>
      <c r="AR47" s="189" t="str">
        <f>R55</f>
        <v/>
      </c>
      <c r="AS47" s="186" t="str">
        <f>T56</f>
        <v/>
      </c>
      <c r="AT47" s="187" t="s">
        <v>12</v>
      </c>
      <c r="AU47" s="188" t="str">
        <f>R56</f>
        <v/>
      </c>
      <c r="AV47" s="295">
        <f>IF(C47&gt;E47,2,"0")+IF(C47=E47,1)*IF(C47+E47=0,0,1)+IF(F47&gt;H47,2,"0")+IF(F47=H47,1)*IF(F47+H47=0,0,1)+IF(I47&gt;K47,2,"0")+IF(I47=K47,1)*IF(I47+K47=0,0,1)+IF(L47&gt;N47,2,"0")+IF(L47=N47,1)*IF(L47+N47=0,0,1)+IF(O47&gt;Q47,2,"0")+IF(O47=Q47,1)*IF(O47+Q47=0,0,1)+IF(U47&gt;W47,2,"0")+IF(U47=W47,1)*IF(U47+W47=0,0,1)+IF(X47&gt;Z47,2,"0")+IF(X47=Z47,1)*IF(X47+Z47=0,0,1)+IF(AA47&gt;AC47,2,"0")+IF(AA47=AC47,1)*IF(AA47+AC47=0,0,1)+IF(AD47&gt;AF47,2,"0")+IF(AD47=AF47,1)*IF(AD47+AF47=0,0,1)+IF(AG47&gt;AI47,2,"0")+IF(AG47=AI47,1)*IF(AG47+AI47=0,0,1)+IF(AJ47&gt;AL47,2,"0")+IF(AJ47=AL47,1)*IF(AJ47+AL47=0,0,1)+IF(AM47&gt;AO47,2,"0")+IF(AM47=AO47,1)*IF(AM47+AO47=0,0,1)+IF(AP47&gt;AR47,2,"0")+IF(AP47=AR47,1)*IF(AP47+AR47=0,0,1)+IF(AS47&gt;AU47,2,"0")+IF(AS47=AU47,1)*IF(AS47+AU47=0,0,1)</f>
        <v>0</v>
      </c>
      <c r="AW47" s="296">
        <f>SUM(C47,F47,I47,L47,O47,U47,X47,AA47,AD47,AG47,AJ47,AM47,AP47,AS47)</f>
        <v>0</v>
      </c>
      <c r="AX47" s="297" t="s">
        <v>12</v>
      </c>
      <c r="AY47" s="298">
        <f>SUM(E47,H47,K47,N47,Q47,W47,Z47,AC47,AF47,AI47,AL47,AO47,AR47,AU47)</f>
        <v>0</v>
      </c>
      <c r="AZ47" s="299">
        <f t="shared" si="9"/>
        <v>0</v>
      </c>
      <c r="BA47" s="300">
        <f>IF('poznámky'!AA35=6,'poznámky'!A19)+IF('poznámky'!AA36=6,'poznámky'!A20)+IF('poznámky'!AA37=6,'poznámky'!A21)+IF('poznámky'!AA38=6,'poznámky'!A22)+IF('poznámky'!AA39=6,'poznámky'!A23)+IF('poznámky'!AA40=6,'poznámky'!A24)+IF('poznámky'!AA41=6,'poznámky'!A25)+IF('poznámky'!AA42=6,'poznámky'!A26)+IF('poznámky'!AA43=6,'poznámky'!A27)+IF('poznámky'!AA44=6,'poznámky'!A28)+IF('poznámky'!AA45=6,'poznámky'!A29)+IF('poznámky'!AA46=6,'poznámky'!A30)+IF('poznámky'!AA47=6,'poznámky'!A31)+IF('poznámky'!AA48=6,'poznámky'!A32)+IF('poznámky'!AA49=6,'poznámky'!A33)</f>
        <v>6</v>
      </c>
      <c r="BB47" s="301" t="s">
        <v>13</v>
      </c>
      <c r="BC47" s="302" t="str">
        <f t="shared" si="10"/>
        <v/>
      </c>
      <c r="BD47" s="259">
        <f>SUM(AV47,'2_ kolo'!BD47)</f>
        <v>0</v>
      </c>
      <c r="BE47" s="260">
        <f>SUM(AW47,'2_ kolo'!BE47)</f>
        <v>0</v>
      </c>
      <c r="BF47" s="261" t="s">
        <v>12</v>
      </c>
      <c r="BG47" s="262">
        <f>SUM(AY47,'2_ kolo'!BG47)</f>
        <v>0</v>
      </c>
      <c r="BH47" s="202">
        <f t="shared" si="11"/>
        <v>0</v>
      </c>
      <c r="BI47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7" s="204" t="s">
        <v>13</v>
      </c>
      <c r="BK47" s="205" t="str">
        <f t="shared" si="12"/>
        <v/>
      </c>
    </row>
    <row r="48" ht="21.75" customHeight="1">
      <c r="A48" s="180">
        <v>7.0</v>
      </c>
      <c r="B48" s="265" t="str">
        <f>'2_ kolo'!B48</f>
        <v/>
      </c>
      <c r="C48" s="183"/>
      <c r="D48" s="184" t="s">
        <v>12</v>
      </c>
      <c r="E48" s="185"/>
      <c r="F48" s="183"/>
      <c r="G48" s="184" t="s">
        <v>12</v>
      </c>
      <c r="H48" s="185"/>
      <c r="I48" s="183"/>
      <c r="J48" s="184" t="s">
        <v>12</v>
      </c>
      <c r="K48" s="185"/>
      <c r="L48" s="183"/>
      <c r="M48" s="184" t="s">
        <v>12</v>
      </c>
      <c r="N48" s="185"/>
      <c r="O48" s="183"/>
      <c r="P48" s="184" t="s">
        <v>12</v>
      </c>
      <c r="Q48" s="185"/>
      <c r="R48" s="183"/>
      <c r="S48" s="184" t="s">
        <v>12</v>
      </c>
      <c r="T48" s="185"/>
      <c r="U48" s="182" t="s">
        <v>41</v>
      </c>
      <c r="V48" s="40"/>
      <c r="W48" s="41"/>
      <c r="X48" s="186" t="str">
        <f>W49</f>
        <v/>
      </c>
      <c r="Y48" s="187" t="s">
        <v>12</v>
      </c>
      <c r="Z48" s="189" t="str">
        <f>U49</f>
        <v/>
      </c>
      <c r="AA48" s="186" t="str">
        <f>W50</f>
        <v/>
      </c>
      <c r="AB48" s="187" t="s">
        <v>12</v>
      </c>
      <c r="AC48" s="189" t="str">
        <f>U50</f>
        <v/>
      </c>
      <c r="AD48" s="186" t="str">
        <f>W51</f>
        <v/>
      </c>
      <c r="AE48" s="187" t="s">
        <v>12</v>
      </c>
      <c r="AF48" s="189" t="str">
        <f>U51</f>
        <v/>
      </c>
      <c r="AG48" s="186" t="str">
        <f>W52</f>
        <v/>
      </c>
      <c r="AH48" s="187" t="s">
        <v>12</v>
      </c>
      <c r="AI48" s="189" t="str">
        <f>U52</f>
        <v/>
      </c>
      <c r="AJ48" s="186" t="str">
        <f>W53</f>
        <v/>
      </c>
      <c r="AK48" s="187" t="s">
        <v>12</v>
      </c>
      <c r="AL48" s="188" t="str">
        <f>U53</f>
        <v/>
      </c>
      <c r="AM48" s="186" t="str">
        <f>W54</f>
        <v/>
      </c>
      <c r="AN48" s="187" t="s">
        <v>12</v>
      </c>
      <c r="AO48" s="188" t="str">
        <f>U54</f>
        <v/>
      </c>
      <c r="AP48" s="186" t="str">
        <f>W55</f>
        <v/>
      </c>
      <c r="AQ48" s="187" t="s">
        <v>12</v>
      </c>
      <c r="AR48" s="189" t="str">
        <f>U55</f>
        <v/>
      </c>
      <c r="AS48" s="186" t="str">
        <f>W56</f>
        <v/>
      </c>
      <c r="AT48" s="187" t="s">
        <v>12</v>
      </c>
      <c r="AU48" s="188" t="str">
        <f>U56</f>
        <v/>
      </c>
      <c r="AV48" s="295">
        <f>IF(C48&gt;E48,2,"0")+IF(C48=E48,1)*IF(C48+E48=0,0,1)+IF(F48&gt;H48,2,"0")+IF(F48=H48,1)*IF(F48+H48=0,0,1)+IF(I48&gt;K48,2,"0")+IF(I48=K48,1)*IF(I48+K48=0,0,1)+IF(L48&gt;N48,2,"0")+IF(L48=N48,1)*IF(L48+N48=0,0,1)+IF(O48&gt;Q48,2,"0")+IF(O48=Q48,1)*IF(O48+Q48=0,0,1)+IF(R48&gt;T48,2,"0")+IF(R48=T48,1)*IF(R48+T48=0,0,1)+IF(X48&gt;Z48,2,"0")+IF(X48=Z48,1)*IF(X48+Z48=0,0,1)+IF(AA48&gt;AC48,2,"0")+IF(AA48=AC48,1)*IF(AA48+AC48=0,0,1)+IF(AD48&gt;AF48,2,"0")+IF(AD48=AF48,1)*IF(AD48+AF48=0,0,1)+IF(AG48&gt;AI48,2,"0")+IF(AG48=AI48,1)*IF(AG48+AI48=0,0,1)+IF(AJ48&gt;AL48,2,"0")+IF(AJ48=AL48,1)*IF(AJ48+AL48=0,0,1)+IF(AM48&gt;AO48,2,"0")+IF(AM48=AO48,1)*IF(AM48+AO48=0,0,1)+IF(AP48&gt;AR48,2,"0")+IF(AP48=AR48,1)*IF(AP48+AR48=0,0,1)+IF(AS48&gt;AU48,2,"0")+IF(AS48=AU48,1)*IF(AS48+AU48=0,0,1)</f>
        <v>0</v>
      </c>
      <c r="AW48" s="296">
        <f>SUM(C48,F48,I48,L48,O48,R48,X48,AA48,AD48,AG48,AJ48,AM48,AP48,AS48)</f>
        <v>0</v>
      </c>
      <c r="AX48" s="297" t="s">
        <v>12</v>
      </c>
      <c r="AY48" s="298">
        <f>SUM(E48,H48,K48,N48,Q48,T48,Z48,AC48,AF48,AI48,AL48,AO48,AR48,AU48)</f>
        <v>0</v>
      </c>
      <c r="AZ48" s="299">
        <f t="shared" si="9"/>
        <v>0</v>
      </c>
      <c r="BA48" s="300">
        <f>IF('poznámky'!AA35=7,'poznámky'!A19)+IF('poznámky'!AA36=7,'poznámky'!A20)+IF('poznámky'!AA37=7,'poznámky'!A21)+IF('poznámky'!AA38=7,'poznámky'!A22)+IF('poznámky'!AA39=7,'poznámky'!A23)+IF('poznámky'!AA40=7,'poznámky'!A24)+IF('poznámky'!AA41=7,'poznámky'!A25)+IF('poznámky'!AA42=7,'poznámky'!A26)+IF('poznámky'!AA43=7,'poznámky'!A27)+IF('poznámky'!AA44=7,'poznámky'!A28)+IF('poznámky'!AA45=7,'poznámky'!A29)+IF('poznámky'!AA46=7,'poznámky'!A30)+IF('poznámky'!AA47=7,'poznámky'!A31)+IF('poznámky'!AA48=7,'poznámky'!A32)+IF('poznámky'!AA49=7,'poznámky'!A33)</f>
        <v>7</v>
      </c>
      <c r="BB48" s="301" t="s">
        <v>13</v>
      </c>
      <c r="BC48" s="302" t="str">
        <f t="shared" si="10"/>
        <v/>
      </c>
      <c r="BD48" s="259">
        <f>SUM(AV48,'2_ kolo'!BD48)</f>
        <v>0</v>
      </c>
      <c r="BE48" s="260">
        <f>SUM(AW48,'2_ kolo'!BE48)</f>
        <v>0</v>
      </c>
      <c r="BF48" s="261" t="s">
        <v>12</v>
      </c>
      <c r="BG48" s="262">
        <f>SUM(AY48,'2_ kolo'!BG48)</f>
        <v>0</v>
      </c>
      <c r="BH48" s="202">
        <f t="shared" si="11"/>
        <v>0</v>
      </c>
      <c r="BI48" s="263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8" s="204" t="s">
        <v>13</v>
      </c>
      <c r="BK48" s="205" t="str">
        <f t="shared" si="12"/>
        <v/>
      </c>
    </row>
    <row r="49" ht="21.75" customHeight="1">
      <c r="A49" s="180">
        <v>8.0</v>
      </c>
      <c r="B49" s="266" t="str">
        <f>'2_ kolo'!B49</f>
        <v/>
      </c>
      <c r="C49" s="186"/>
      <c r="D49" s="187" t="s">
        <v>12</v>
      </c>
      <c r="E49" s="189"/>
      <c r="F49" s="186"/>
      <c r="G49" s="187" t="s">
        <v>12</v>
      </c>
      <c r="H49" s="189"/>
      <c r="I49" s="186"/>
      <c r="J49" s="187" t="s">
        <v>12</v>
      </c>
      <c r="K49" s="189"/>
      <c r="L49" s="186"/>
      <c r="M49" s="187" t="s">
        <v>12</v>
      </c>
      <c r="N49" s="189"/>
      <c r="O49" s="186"/>
      <c r="P49" s="187" t="s">
        <v>12</v>
      </c>
      <c r="Q49" s="189"/>
      <c r="R49" s="186"/>
      <c r="S49" s="187" t="s">
        <v>12</v>
      </c>
      <c r="T49" s="189"/>
      <c r="U49" s="186"/>
      <c r="V49" s="187" t="s">
        <v>12</v>
      </c>
      <c r="W49" s="189"/>
      <c r="X49" s="182" t="s">
        <v>42</v>
      </c>
      <c r="Y49" s="40"/>
      <c r="Z49" s="41"/>
      <c r="AA49" s="186" t="str">
        <f>Z50</f>
        <v/>
      </c>
      <c r="AB49" s="187" t="s">
        <v>12</v>
      </c>
      <c r="AC49" s="189" t="str">
        <f>X50</f>
        <v/>
      </c>
      <c r="AD49" s="186" t="str">
        <f>Z51</f>
        <v/>
      </c>
      <c r="AE49" s="187" t="s">
        <v>12</v>
      </c>
      <c r="AF49" s="189" t="str">
        <f>X51</f>
        <v/>
      </c>
      <c r="AG49" s="186" t="str">
        <f>Z52</f>
        <v/>
      </c>
      <c r="AH49" s="187" t="s">
        <v>12</v>
      </c>
      <c r="AI49" s="189" t="str">
        <f>X52</f>
        <v/>
      </c>
      <c r="AJ49" s="186" t="str">
        <f>Z53</f>
        <v/>
      </c>
      <c r="AK49" s="187" t="s">
        <v>12</v>
      </c>
      <c r="AL49" s="188" t="str">
        <f>X53</f>
        <v/>
      </c>
      <c r="AM49" s="186" t="str">
        <f>Z54</f>
        <v/>
      </c>
      <c r="AN49" s="187" t="s">
        <v>12</v>
      </c>
      <c r="AO49" s="188" t="str">
        <f>X54</f>
        <v/>
      </c>
      <c r="AP49" s="186" t="str">
        <f>Z55</f>
        <v/>
      </c>
      <c r="AQ49" s="187" t="s">
        <v>12</v>
      </c>
      <c r="AR49" s="189" t="str">
        <f>X55</f>
        <v/>
      </c>
      <c r="AS49" s="186" t="str">
        <f>Z56</f>
        <v/>
      </c>
      <c r="AT49" s="187" t="s">
        <v>12</v>
      </c>
      <c r="AU49" s="188" t="str">
        <f>X56</f>
        <v/>
      </c>
      <c r="AV49" s="304">
        <f>IF(C49&gt;E49,2,"0")+IF(C49=E49,1)*IF(C49+E49=0,0,1)+IF(F49&gt;H49,2,"0")+IF(F49=H49,1)*IF(F49+H49=0,0,1)+IF(I49&gt;K49,2,"0")+IF(I49=K49,1)*IF(I49+K49=0,0,1)+IF(L49&gt;N49,2,"0")+IF(L49=N49,1)*IF(L49+N49=0,0,1)+IF(O49&gt;Q49,2,"0")+IF(O49=Q49,1)*IF(O49+Q49=0,0,1)+IF(R49&gt;T49,2,"0")+IF(R49=T49,1)*IF(R49+T49=0,0,1)+IF(U49&gt;W49,2,"0")+IF(U49=W49,1)*IF(U49+W49=0,0,1)+IF(AA49&gt;AC49,2,"0")+IF(AA49=AC49,1)*IF(AA49+AC49=0,0,1)+IF(AD49&gt;AF49,2,"0")+IF(AD49=AF49,1)*IF(AD49+AF49=0,0,1)+IF(AG49&gt;AI49,2,"0")+IF(AG49=AI49,1)*IF(AG49+AI49=0,0,1)+IF(AJ49&gt;AL49,2,"0")+IF(AJ49=AL49,1)*IF(AJ49+AL49=0,0,1)+IF(AM49&gt;AO49,2,"0")+IF(AM49=AO49,1)*IF(AM49+AO49=0,0,1)+IF(AP49&gt;AR49,2,"0")+IF(AP49=AR49,1)*IF(AP49+AR49=0,0,1)+IF(AS49&gt;AU49,2,"0")+IF(AS49=AU49,1)*IF(AS49+AU49=0,0,1)</f>
        <v>0</v>
      </c>
      <c r="AW49" s="305">
        <f>SUM(C49,F49,I49,L49,O49,R49,U49,AA49,AD49,AG49,AJ49,AM49,AP49,AS49)</f>
        <v>0</v>
      </c>
      <c r="AX49" s="306" t="s">
        <v>12</v>
      </c>
      <c r="AY49" s="307">
        <f>SUM(E49,H49,K49,N49,Q49,T49,W49,AC49,AF49,AI49,AL49,AO49,AR49,AU49)</f>
        <v>0</v>
      </c>
      <c r="AZ49" s="308">
        <f t="shared" si="9"/>
        <v>0</v>
      </c>
      <c r="BA49" s="309">
        <f>IF('poznámky'!AA35=8,'poznámky'!A19)+IF('poznámky'!AA36=8,'poznámky'!A20)+IF('poznámky'!AA37=8,'poznámky'!A21)+IF('poznámky'!AA38=8,'poznámky'!A22)+IF('poznámky'!AA39=8,'poznámky'!A23)+IF('poznámky'!AA40=8,'poznámky'!A24)+IF('poznámky'!AA41=8,'poznámky'!A25)+IF('poznámky'!AA42=8,'poznámky'!A26)+IF('poznámky'!AA43=8,'poznámky'!A27)+IF('poznámky'!AA44=8,'poznámky'!A28)+IF('poznámky'!AA45=8,'poznámky'!A29)+IF('poznámky'!AA46=8,'poznámky'!A30)+IF('poznámky'!AA47=8,'poznámky'!A31)+IF('poznámky'!AA48=8,'poznámky'!A32)+IF('poznámky'!AA49=8,'poznámky'!A33)</f>
        <v>8</v>
      </c>
      <c r="BB49" s="310" t="s">
        <v>13</v>
      </c>
      <c r="BC49" s="311" t="str">
        <f t="shared" si="10"/>
        <v/>
      </c>
      <c r="BD49" s="275">
        <f>SUM(AV49,'2_ kolo'!BD49)</f>
        <v>0</v>
      </c>
      <c r="BE49" s="276">
        <f>SUM(AW49,'2_ kolo'!BE49)</f>
        <v>0</v>
      </c>
      <c r="BF49" s="277" t="s">
        <v>12</v>
      </c>
      <c r="BG49" s="278">
        <f>SUM(AY49,'2_ kolo'!BG49)</f>
        <v>0</v>
      </c>
      <c r="BH49" s="222">
        <f t="shared" si="11"/>
        <v>0</v>
      </c>
      <c r="BI49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49" s="224" t="s">
        <v>13</v>
      </c>
      <c r="BK49" s="225" t="str">
        <f t="shared" si="12"/>
        <v/>
      </c>
      <c r="BM49" s="286"/>
    </row>
    <row r="50" ht="21.75" customHeight="1">
      <c r="A50" s="180">
        <v>9.0</v>
      </c>
      <c r="B50" s="266" t="str">
        <f>'2_ kolo'!B50</f>
        <v/>
      </c>
      <c r="C50" s="186"/>
      <c r="D50" s="187" t="s">
        <v>12</v>
      </c>
      <c r="E50" s="189"/>
      <c r="F50" s="186"/>
      <c r="G50" s="187" t="s">
        <v>12</v>
      </c>
      <c r="H50" s="189"/>
      <c r="I50" s="186"/>
      <c r="J50" s="187" t="s">
        <v>12</v>
      </c>
      <c r="K50" s="189"/>
      <c r="L50" s="186"/>
      <c r="M50" s="187" t="s">
        <v>12</v>
      </c>
      <c r="N50" s="189"/>
      <c r="O50" s="186"/>
      <c r="P50" s="187" t="s">
        <v>12</v>
      </c>
      <c r="Q50" s="189"/>
      <c r="R50" s="186"/>
      <c r="S50" s="187" t="s">
        <v>12</v>
      </c>
      <c r="T50" s="189"/>
      <c r="U50" s="186"/>
      <c r="V50" s="187" t="s">
        <v>12</v>
      </c>
      <c r="W50" s="189"/>
      <c r="X50" s="186"/>
      <c r="Y50" s="187" t="s">
        <v>12</v>
      </c>
      <c r="Z50" s="189"/>
      <c r="AA50" s="182" t="s">
        <v>43</v>
      </c>
      <c r="AB50" s="40"/>
      <c r="AC50" s="41"/>
      <c r="AD50" s="186" t="str">
        <f>AC51</f>
        <v/>
      </c>
      <c r="AE50" s="187" t="s">
        <v>12</v>
      </c>
      <c r="AF50" s="189" t="str">
        <f>AA51</f>
        <v/>
      </c>
      <c r="AG50" s="186" t="str">
        <f>AC52</f>
        <v/>
      </c>
      <c r="AH50" s="187" t="s">
        <v>12</v>
      </c>
      <c r="AI50" s="189" t="str">
        <f>AA52</f>
        <v/>
      </c>
      <c r="AJ50" s="186" t="str">
        <f>AC53</f>
        <v/>
      </c>
      <c r="AK50" s="187" t="s">
        <v>12</v>
      </c>
      <c r="AL50" s="188" t="str">
        <f>AA53</f>
        <v/>
      </c>
      <c r="AM50" s="186" t="str">
        <f>AC54</f>
        <v/>
      </c>
      <c r="AN50" s="187" t="s">
        <v>12</v>
      </c>
      <c r="AO50" s="188" t="str">
        <f>AA54</f>
        <v/>
      </c>
      <c r="AP50" s="186" t="str">
        <f>AC55</f>
        <v/>
      </c>
      <c r="AQ50" s="187" t="s">
        <v>12</v>
      </c>
      <c r="AR50" s="189" t="str">
        <f>AA55</f>
        <v/>
      </c>
      <c r="AS50" s="186" t="str">
        <f>AC56</f>
        <v/>
      </c>
      <c r="AT50" s="187" t="s">
        <v>12</v>
      </c>
      <c r="AU50" s="188" t="str">
        <f>AA56</f>
        <v/>
      </c>
      <c r="AV50" s="304">
        <f>IF(C50&gt;E50,2,"0")+IF(C50=E50,1)*IF(C50+E50=0,0,1)+IF(F50&gt;H50,2,"0")+IF(F50=H50,1)*IF(F50+H50=0,0,1)+IF(I50&gt;K50,2,"0")+IF(I50=K50,1)*IF(I50+K50=0,0,1)+IF(L50&gt;N50,2,"0")+IF(L50=N50,1)*IF(L50+N50=0,0,1)+IF(O50&gt;Q50,2,"0")+IF(O50=Q50,1)*IF(O50+Q50=0,0,1)+IF(R50&gt;T50,2,"0")+IF(R50=T50,1)*IF(R50+T50=0,0,1)+IF(U50&gt;W50,2,"0")+IF(U50=W50,1)*IF(U50+W50=0,0,1)+IF(X50&gt;Z50,2,"0")+IF(X50=Z50,1)*IF(X50+Z50=0,0,1)+IF(AD50&gt;AF50,2,"0")+IF(AD50=AF50,1)*IF(AD50+AF50=0,0,1)+IF(AG50&gt;AI50,2,"0")+IF(AG50=AI50,1)*IF(AG50+AI50=0,0,1)+IF(AJ50&gt;AL50,2,"0")+IF(AJ50=AL50,1)*IF(AJ50+AL50=0,0,1)+IF(AM50&gt;AO50,2,"0")+IF(AM50=AO50,1)*IF(AM50+AO50=0,0,1)+IF(AP50&gt;AR50,2,"0")+IF(AP50=AR50,1)*IF(AP50+AR50=0,0,1)+IF(AS50&gt;AU50,2,"0")+IF(AS50=AU50,1)*IF(AS50+AU50=0,0,1)</f>
        <v>0</v>
      </c>
      <c r="AW50" s="305">
        <f>SUM(C50,F50,I50,L50,O50,R50,U50,X50,AD50,AG50,AJ50,AM50,AP50,AS50)</f>
        <v>0</v>
      </c>
      <c r="AX50" s="306" t="s">
        <v>12</v>
      </c>
      <c r="AY50" s="307">
        <f>SUM(E50,H50,K50,N50,Q50,T50,W50,Z50,AF50,AI50,AL50,AO50,AR50,AU50)</f>
        <v>0</v>
      </c>
      <c r="AZ50" s="308">
        <f t="shared" si="9"/>
        <v>0</v>
      </c>
      <c r="BA50" s="309">
        <f>IF('poznámky'!AA35=9,'poznámky'!A19)+IF('poznámky'!AA36=9,'poznámky'!A20)+IF('poznámky'!AA37=9,'poznámky'!A21)+IF('poznámky'!AA38=9,'poznámky'!A22)+IF('poznámky'!AA39=9,'poznámky'!A23)+IF('poznámky'!AA40=9,'poznámky'!A24)+IF('poznámky'!AA41=9,'poznámky'!A25)+IF('poznámky'!AA42=9,'poznámky'!A26)+IF('poznámky'!AA43=9,'poznámky'!A27)+IF('poznámky'!AA44=9,'poznámky'!A28)+IF('poznámky'!AA45=9,'poznámky'!A29)+IF('poznámky'!AA46=9,'poznámky'!A30)+IF('poznámky'!AA47=9,'poznámky'!A31)+IF('poznámky'!AA48=9,'poznámky'!A32)+IF('poznámky'!AA49=9,'poznámky'!A33)</f>
        <v>9</v>
      </c>
      <c r="BB50" s="310" t="s">
        <v>13</v>
      </c>
      <c r="BC50" s="311" t="str">
        <f t="shared" si="10"/>
        <v/>
      </c>
      <c r="BD50" s="275">
        <f>SUM(AV50,'2_ kolo'!BD50)</f>
        <v>0</v>
      </c>
      <c r="BE50" s="276">
        <f>SUM(AW50,'2_ kolo'!BE50)</f>
        <v>0</v>
      </c>
      <c r="BF50" s="277" t="s">
        <v>12</v>
      </c>
      <c r="BG50" s="278">
        <f>SUM(AY50,'2_ kolo'!BG50)</f>
        <v>0</v>
      </c>
      <c r="BH50" s="222">
        <f t="shared" si="11"/>
        <v>0</v>
      </c>
      <c r="BI50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0" s="224" t="s">
        <v>13</v>
      </c>
      <c r="BK50" s="225" t="str">
        <f t="shared" si="12"/>
        <v/>
      </c>
      <c r="BM50" s="286"/>
    </row>
    <row r="51" ht="21.75" customHeight="1">
      <c r="A51" s="180">
        <v>10.0</v>
      </c>
      <c r="B51" s="266" t="str">
        <f>'2_ kolo'!B51</f>
        <v/>
      </c>
      <c r="C51" s="186"/>
      <c r="D51" s="187" t="s">
        <v>12</v>
      </c>
      <c r="E51" s="189"/>
      <c r="F51" s="186"/>
      <c r="G51" s="187" t="s">
        <v>12</v>
      </c>
      <c r="H51" s="189"/>
      <c r="I51" s="186"/>
      <c r="J51" s="187" t="s">
        <v>12</v>
      </c>
      <c r="K51" s="189"/>
      <c r="L51" s="186"/>
      <c r="M51" s="187" t="s">
        <v>12</v>
      </c>
      <c r="N51" s="189"/>
      <c r="O51" s="186"/>
      <c r="P51" s="187" t="s">
        <v>12</v>
      </c>
      <c r="Q51" s="189"/>
      <c r="R51" s="186"/>
      <c r="S51" s="187" t="s">
        <v>12</v>
      </c>
      <c r="T51" s="189"/>
      <c r="U51" s="186"/>
      <c r="V51" s="187" t="s">
        <v>12</v>
      </c>
      <c r="W51" s="189"/>
      <c r="X51" s="186"/>
      <c r="Y51" s="187" t="s">
        <v>12</v>
      </c>
      <c r="Z51" s="189"/>
      <c r="AA51" s="186"/>
      <c r="AB51" s="187" t="s">
        <v>12</v>
      </c>
      <c r="AC51" s="189"/>
      <c r="AD51" s="182" t="s">
        <v>35</v>
      </c>
      <c r="AE51" s="40"/>
      <c r="AF51" s="41"/>
      <c r="AG51" s="186" t="str">
        <f>AF52</f>
        <v/>
      </c>
      <c r="AH51" s="187" t="s">
        <v>12</v>
      </c>
      <c r="AI51" s="189" t="str">
        <f>AD52</f>
        <v/>
      </c>
      <c r="AJ51" s="186" t="str">
        <f>AF53</f>
        <v/>
      </c>
      <c r="AK51" s="187" t="s">
        <v>12</v>
      </c>
      <c r="AL51" s="188" t="str">
        <f>AD53</f>
        <v/>
      </c>
      <c r="AM51" s="186" t="str">
        <f>AF54</f>
        <v/>
      </c>
      <c r="AN51" s="187" t="s">
        <v>12</v>
      </c>
      <c r="AO51" s="188" t="str">
        <f>AD54</f>
        <v/>
      </c>
      <c r="AP51" s="186" t="str">
        <f>AF55</f>
        <v/>
      </c>
      <c r="AQ51" s="187" t="s">
        <v>12</v>
      </c>
      <c r="AR51" s="189" t="str">
        <f>AD55</f>
        <v/>
      </c>
      <c r="AS51" s="186" t="str">
        <f>AF56</f>
        <v/>
      </c>
      <c r="AT51" s="187" t="s">
        <v>12</v>
      </c>
      <c r="AU51" s="188" t="str">
        <f>AD56</f>
        <v/>
      </c>
      <c r="AV51" s="304">
        <f>IF(C51=E51,1)*IF(C51+E51=0,0,1)+IF(C51&gt;E51,2,"0")+IF(F51&gt;H51,2,"0")+IF(F51=H51,1)*IF(F51+H51=0,0,1)+IF(I51&gt;K51,2,"0")+IF(I51=K51,1)*IF(I51+K51=0,0,1)+IF(L51&gt;N51,2,"0")+IF(L51=N51,1)*IF(L51+N51=0,0,1)+IF(O51&gt;Q51,2,"0")+IF(O51=Q51,1)*IF(O51+Q51=0,0,1)+IF(R51&gt;T51,2,"0")+IF(R51=T51,1)*IF(R51+T51=0,0,1)+IF(U51&gt;W51,2,"0")+IF(U51=W51,1)*IF(U51+W51=0,0,1)+IF(X51&gt;Z51,2,"0")+IF(X51=Z51,1)*IF(X51+Z51=0,0,1)+IF(AA51&gt;AC51,2,"0")+IF(AA51=AC51,1)*IF(AA51+AC51=0,0,1)+IF(AG51&gt;AI51,2,"0")+IF(AG51=AI51,1)*IF(AG51+AI51=0,0,1)+IF(AJ51&gt;AL51,2,"0")+IF(AJ51=AL51,1)*IF(AJ51+AL51=0,0,1)+IF(AM51&gt;AO51,2,"0")+IF(AM51=AO51,1)*IF(AM51+AO51=0,0,1)+IF(AP51&gt;AR51,2,"0")+IF(AP51=AR51,1)*IF(AP51+AR51=0,0,1)+IF(AS51&gt;AU51,2,"0")+IF(AS51=AU51,1)*IF(AS51+AU51=0,0,1)</f>
        <v>0</v>
      </c>
      <c r="AW51" s="305">
        <f>SUM(C51,F51,I51,L51,O51,R51,U51,X51,AA51,AG51,AJ51,AM51,AP51,AS51)</f>
        <v>0</v>
      </c>
      <c r="AX51" s="306" t="s">
        <v>12</v>
      </c>
      <c r="AY51" s="307">
        <f>SUM(E51,H51,K51,N51,Q51,T51,W51,Z51,AC51,AI51,AL51,AO51,AR51,AU51)</f>
        <v>0</v>
      </c>
      <c r="AZ51" s="308">
        <f t="shared" si="9"/>
        <v>0</v>
      </c>
      <c r="BA51" s="309">
        <f>IF('poznámky'!AA35=10,'poznámky'!A19)+IF('poznámky'!AA36=10,'poznámky'!A20)+IF('poznámky'!AA37=10,'poznámky'!A21)+IF('poznámky'!AA38=10,'poznámky'!A22)+IF('poznámky'!AA39=10,'poznámky'!A23)+IF('poznámky'!AA40=10,'poznámky'!A24)+IF('poznámky'!AA41=10,'poznámky'!A25)+IF('poznámky'!AA42=10,'poznámky'!A26)+IF('poznámky'!AA43=10,'poznámky'!A27)+IF('poznámky'!AA44=10,'poznámky'!A28)+IF('poznámky'!AA45=10,'poznámky'!A29)+IF('poznámky'!AA46=10,'poznámky'!A30)+IF('poznámky'!AA47=10,'poznámky'!A31)+IF('poznámky'!AA48=10,'poznámky'!A32)+IF('poznámky'!AA49=10,'poznámky'!A33)</f>
        <v>10</v>
      </c>
      <c r="BB51" s="310" t="s">
        <v>13</v>
      </c>
      <c r="BC51" s="311" t="str">
        <f t="shared" si="10"/>
        <v/>
      </c>
      <c r="BD51" s="275">
        <f>SUM(AV51,'2_ kolo'!BD51)</f>
        <v>0</v>
      </c>
      <c r="BE51" s="276">
        <f>SUM(AW51,'2_ kolo'!BE51)</f>
        <v>0</v>
      </c>
      <c r="BF51" s="277" t="s">
        <v>12</v>
      </c>
      <c r="BG51" s="278">
        <f>SUM(AY51,'2_ kolo'!BG51)</f>
        <v>0</v>
      </c>
      <c r="BH51" s="222">
        <f t="shared" si="11"/>
        <v>0</v>
      </c>
      <c r="BI51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1" s="224" t="s">
        <v>13</v>
      </c>
      <c r="BK51" s="225" t="str">
        <f t="shared" si="12"/>
        <v/>
      </c>
      <c r="BM51" s="286"/>
    </row>
    <row r="52" ht="21.75" customHeight="1">
      <c r="A52" s="180">
        <v>11.0</v>
      </c>
      <c r="B52" s="266" t="str">
        <f>'2_ kolo'!B52</f>
        <v/>
      </c>
      <c r="C52" s="186"/>
      <c r="D52" s="187" t="s">
        <v>12</v>
      </c>
      <c r="E52" s="189"/>
      <c r="F52" s="186"/>
      <c r="G52" s="187" t="s">
        <v>12</v>
      </c>
      <c r="H52" s="189"/>
      <c r="I52" s="186"/>
      <c r="J52" s="187" t="s">
        <v>12</v>
      </c>
      <c r="K52" s="189"/>
      <c r="L52" s="186"/>
      <c r="M52" s="187" t="s">
        <v>12</v>
      </c>
      <c r="N52" s="189"/>
      <c r="O52" s="186"/>
      <c r="P52" s="187" t="s">
        <v>12</v>
      </c>
      <c r="Q52" s="189"/>
      <c r="R52" s="186"/>
      <c r="S52" s="187" t="s">
        <v>12</v>
      </c>
      <c r="T52" s="189"/>
      <c r="U52" s="186"/>
      <c r="V52" s="187" t="s">
        <v>12</v>
      </c>
      <c r="W52" s="189"/>
      <c r="X52" s="186"/>
      <c r="Y52" s="187" t="s">
        <v>12</v>
      </c>
      <c r="Z52" s="189"/>
      <c r="AA52" s="186"/>
      <c r="AB52" s="187" t="s">
        <v>12</v>
      </c>
      <c r="AC52" s="189"/>
      <c r="AD52" s="186"/>
      <c r="AE52" s="187" t="s">
        <v>12</v>
      </c>
      <c r="AF52" s="189"/>
      <c r="AG52" s="182"/>
      <c r="AH52" s="40"/>
      <c r="AI52" s="41"/>
      <c r="AJ52" s="186" t="str">
        <f>AI53</f>
        <v/>
      </c>
      <c r="AK52" s="187" t="s">
        <v>12</v>
      </c>
      <c r="AL52" s="188" t="str">
        <f>AG53</f>
        <v/>
      </c>
      <c r="AM52" s="186" t="str">
        <f>AI54</f>
        <v/>
      </c>
      <c r="AN52" s="187" t="s">
        <v>12</v>
      </c>
      <c r="AO52" s="188" t="str">
        <f>AG54</f>
        <v/>
      </c>
      <c r="AP52" s="186" t="str">
        <f>AI55</f>
        <v/>
      </c>
      <c r="AQ52" s="187" t="s">
        <v>12</v>
      </c>
      <c r="AR52" s="189" t="str">
        <f>AG55</f>
        <v/>
      </c>
      <c r="AS52" s="186" t="str">
        <f>AI56</f>
        <v/>
      </c>
      <c r="AT52" s="187" t="s">
        <v>12</v>
      </c>
      <c r="AU52" s="188" t="str">
        <f>AG56</f>
        <v/>
      </c>
      <c r="AV52" s="304">
        <f>IF(C52&gt;E52,2,"0")+IF(C52=E52,1)*IF(C52+E52=0,0,1)+IF(F52&gt;H52,2,"0")+IF(F52=H52,1)*IF(F52+H52=0,0,1)+IF(I52&gt;K52,2,"0")+IF(I52=K52,1)*IF(I52+K52=0,0,1)+IF(L52&gt;N52,2,"0")+IF(L52=N52,1)*IF(L52+N52=0,0,1)+IF(O52&gt;Q52,2,"0")+IF(O52=Q52,1)*IF(O52+Q52=0,0,1)+IF(R52&gt;T52,2,"0")+IF(R52=T52,1)*IF(R52+T52=0,0,1)+IF(U52&gt;W52,2,"0")+IF(U52=W52,1)*IF(U52+W52=0,0,1)+IF(X52&gt;Z52,2,"0")+IF(X52=Z52,1)*IF(X52+Z52=0,0,1)+IF(AA52&gt;AC52,2,"0")+IF(AA52=AC52,1)*IF(AA52+AC52=0,0,1)+IF(AD52&gt;AF52,2,"0")+IF(AD52=AF52,1)*IF(AD52+AF52=0,0,1)+IF(AJ52&gt;AL52,2,"0")+IF(AJ52=AL52,1)*IF(AJ52+AL52=0,0,1)+IF(AM52&gt;AO52,2,"0")+IF(AM52=AO52,1)*IF(AM52+AO52=0,0,1)+IF(AP52&gt;AR52,2,"0")+IF(AP52=AR52,1)*IF(AP52+AR52=0,0,1)+IF(AS52&gt;AU52,2,"0")+IF(AS52=AU52,1)*IF(AS52+AU52=0,0,1)</f>
        <v>0</v>
      </c>
      <c r="AW52" s="305">
        <f>SUM(C52,F52,I52,L52,O52,R52,U52,X52,AA52,AD52,AJ52,AM52,AP52,AS52)</f>
        <v>0</v>
      </c>
      <c r="AX52" s="306" t="s">
        <v>12</v>
      </c>
      <c r="AY52" s="307">
        <f>SUM(E52,H52,K52,N52,Q52,T52,W52,Z52,AC52,AF52,AL52,AO52,AR52,AU52)</f>
        <v>0</v>
      </c>
      <c r="AZ52" s="308">
        <f t="shared" si="9"/>
        <v>0</v>
      </c>
      <c r="BA52" s="309">
        <f>IF('poznámky'!AA35=11,'poznámky'!A19)+IF('poznámky'!AA36=11,'poznámky'!A20)+IF('poznámky'!AA37=11,'poznámky'!A21)+IF('poznámky'!AA38=11,'poznámky'!A22)+IF('poznámky'!AA39=11,'poznámky'!A23)+IF('poznámky'!AA40=11,'poznámky'!A24)+IF('poznámky'!AA41=11,'poznámky'!A25)+IF('poznámky'!AA42=11,'poznámky'!A26)+IF('poznámky'!AA43=11,'poznámky'!A27)+IF('poznámky'!AA44=11,'poznámky'!A28)+IF('poznámky'!AA45=11,'poznámky'!A29)+IF('poznámky'!AA46=11,'poznámky'!A30)+IF('poznámky'!AA47=11,'poznámky'!A31)+IF('poznámky'!AA48=11,'poznámky'!A32)+IF('poznámky'!AA49=11,'poznámky'!A33)</f>
        <v>11</v>
      </c>
      <c r="BB52" s="310" t="s">
        <v>13</v>
      </c>
      <c r="BC52" s="311" t="str">
        <f t="shared" si="10"/>
        <v/>
      </c>
      <c r="BD52" s="275">
        <f>SUM(AV52,'2_ kolo'!BD52)</f>
        <v>0</v>
      </c>
      <c r="BE52" s="276">
        <f>SUM(AW52,'2_ kolo'!BE52)</f>
        <v>0</v>
      </c>
      <c r="BF52" s="277" t="s">
        <v>12</v>
      </c>
      <c r="BG52" s="278">
        <f>SUM(AY52,'2_ kolo'!BG52)</f>
        <v>0</v>
      </c>
      <c r="BH52" s="222">
        <f t="shared" si="11"/>
        <v>0</v>
      </c>
      <c r="BI52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2" s="224" t="s">
        <v>13</v>
      </c>
      <c r="BK52" s="225" t="str">
        <f t="shared" si="12"/>
        <v/>
      </c>
      <c r="BM52" s="286"/>
    </row>
    <row r="53" ht="21.75" customHeight="1">
      <c r="A53" s="180">
        <v>12.0</v>
      </c>
      <c r="B53" s="266" t="str">
        <f>'2_ kolo'!B53</f>
        <v/>
      </c>
      <c r="C53" s="186"/>
      <c r="D53" s="187" t="s">
        <v>12</v>
      </c>
      <c r="E53" s="189"/>
      <c r="F53" s="186"/>
      <c r="G53" s="187" t="s">
        <v>12</v>
      </c>
      <c r="H53" s="189"/>
      <c r="I53" s="186"/>
      <c r="J53" s="187" t="s">
        <v>12</v>
      </c>
      <c r="K53" s="189"/>
      <c r="L53" s="186"/>
      <c r="M53" s="187" t="s">
        <v>12</v>
      </c>
      <c r="N53" s="189"/>
      <c r="O53" s="186"/>
      <c r="P53" s="187" t="s">
        <v>12</v>
      </c>
      <c r="Q53" s="189"/>
      <c r="R53" s="186"/>
      <c r="S53" s="187" t="s">
        <v>12</v>
      </c>
      <c r="T53" s="189"/>
      <c r="U53" s="186"/>
      <c r="V53" s="187" t="s">
        <v>12</v>
      </c>
      <c r="W53" s="189"/>
      <c r="X53" s="186"/>
      <c r="Y53" s="187" t="s">
        <v>12</v>
      </c>
      <c r="Z53" s="189"/>
      <c r="AA53" s="186"/>
      <c r="AB53" s="187" t="s">
        <v>12</v>
      </c>
      <c r="AC53" s="189"/>
      <c r="AD53" s="186"/>
      <c r="AE53" s="187" t="s">
        <v>12</v>
      </c>
      <c r="AF53" s="189"/>
      <c r="AG53" s="186"/>
      <c r="AH53" s="187" t="s">
        <v>12</v>
      </c>
      <c r="AI53" s="189"/>
      <c r="AJ53" s="182">
        <v>2.0</v>
      </c>
      <c r="AK53" s="40"/>
      <c r="AL53" s="72"/>
      <c r="AM53" s="186" t="str">
        <f>AL54</f>
        <v/>
      </c>
      <c r="AN53" s="187" t="s">
        <v>12</v>
      </c>
      <c r="AO53" s="189" t="str">
        <f>AJ54</f>
        <v/>
      </c>
      <c r="AP53" s="186" t="str">
        <f>AL55</f>
        <v/>
      </c>
      <c r="AQ53" s="187" t="s">
        <v>12</v>
      </c>
      <c r="AR53" s="189" t="str">
        <f>AJ55</f>
        <v/>
      </c>
      <c r="AS53" s="186" t="str">
        <f>AL56</f>
        <v/>
      </c>
      <c r="AT53" s="187" t="s">
        <v>12</v>
      </c>
      <c r="AU53" s="209" t="str">
        <f>AJ56</f>
        <v/>
      </c>
      <c r="AV53" s="304">
        <f>IF(C53&gt;E53,2,"0")+IF(C53=E53,1)*IF(C53+E53=0,0,1)+IF(F53&gt;H53,2,"0")+IF(F53=H53,1)*IF(F53+H53=0,0,1)+IF(I53&gt;K53,2,"0")+IF(I53=K53,1)*IF(I53+K53=0,0,1)+IF(L53&gt;N53,2,"0")+IF(L53=N53,1)*IF(L53+N53=0,0,1)+IF(O53&gt;Q53,2,"0")+IF(O53=Q53,1)*IF(O53+Q53=0,0,1)+IF(R53&gt;T53,2,"0")+IF(R53=T53,1)*IF(R53+T53=0,0,1)+IF(U53&gt;W53,2,"0")+IF(U53=W53,1)*IF(U53+W53=0,0,1)+IF(X53&gt;Z53,2,"0")+IF(X53=Z53,1)*IF(X53+Z53=0,0,1)+IF(AA53&gt;AC53,2,"0")+IF(AA53=AC53,1)*IF(AA53+AC53=0,0,1)+IF(AD53&gt;AF53,2,"0")+IF(AD53=AF53,1)*IF(AD53+AF53=0,0,1)+IF(AG53&gt;AI53,2,"0")+IF(AG53=AI53,1)*IF(AG53+AI53=0,0,1)+IF(AM53&gt;AO53,2,"0")+IF(AM53=AO53,1)*IF(AM53+AO53=0,0,1)+IF(AP53&gt;AR53,2,"0")+IF(AP53=AR53,1)*IF(AP53+AR53=0,0,1)+IF(AS53&gt;AU53,2,"0")+IF(AS53=AU53,1)*IF(AS53+AU53=0,0,1)</f>
        <v>0</v>
      </c>
      <c r="AW53" s="305">
        <f>SUM(C53,F53,I53,L53,O53,R53,U53,X53,AA53,AD53,AG53,AM53,AP53,AS53)</f>
        <v>0</v>
      </c>
      <c r="AX53" s="306" t="s">
        <v>12</v>
      </c>
      <c r="AY53" s="307">
        <f>SUM(E53,H53,K53,N53,Q53,T53,W53,Z53,AC53,AF53,AI53,AO53,AR53,AU53)</f>
        <v>0</v>
      </c>
      <c r="AZ53" s="308">
        <f t="shared" si="9"/>
        <v>0</v>
      </c>
      <c r="BA53" s="309">
        <f>IF('poznámky'!AA35=12,'poznámky'!A19)+IF('poznámky'!AA36=12,'poznámky'!A20)+IF('poznámky'!AA37=12,'poznámky'!A21)+IF('poznámky'!AA38=12,'poznámky'!A22)+IF('poznámky'!AA39=12,'poznámky'!A23)+IF('poznámky'!AA40=12,'poznámky'!A24)+IF('poznámky'!AA41=12,'poznámky'!A25)+IF('poznámky'!AA42=12,'poznámky'!A26)+IF('poznámky'!AA43=12,'poznámky'!A27)+IF('poznámky'!AA44=12,'poznámky'!A28)+IF('poznámky'!AA45=12,'poznámky'!A29)+IF('poznámky'!AA46=12,'poznámky'!A30)+IF('poznámky'!AA47=12,'poznámky'!A31)+IF('poznámky'!AA48=12,'poznámky'!A32)+IF('poznámky'!AA49=12,'poznámky'!A33)</f>
        <v>12</v>
      </c>
      <c r="BB53" s="310" t="s">
        <v>13</v>
      </c>
      <c r="BC53" s="311" t="str">
        <f t="shared" si="10"/>
        <v/>
      </c>
      <c r="BD53" s="275">
        <f>SUM(AV53,'2_ kolo'!BD53)</f>
        <v>0</v>
      </c>
      <c r="BE53" s="276">
        <f>SUM(AW53,'2_ kolo'!BE53)</f>
        <v>0</v>
      </c>
      <c r="BF53" s="277" t="s">
        <v>12</v>
      </c>
      <c r="BG53" s="278">
        <f>SUM(AY53,'2_ kolo'!BG53)</f>
        <v>0</v>
      </c>
      <c r="BH53" s="222">
        <f t="shared" si="11"/>
        <v>0</v>
      </c>
      <c r="BI53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3" s="224" t="s">
        <v>13</v>
      </c>
      <c r="BK53" s="225" t="str">
        <f t="shared" si="12"/>
        <v/>
      </c>
      <c r="BM53" s="286"/>
    </row>
    <row r="54" ht="21.75" customHeight="1">
      <c r="A54" s="180">
        <v>13.0</v>
      </c>
      <c r="B54" s="266" t="str">
        <f>'2_ kolo'!B54</f>
        <v/>
      </c>
      <c r="C54" s="186"/>
      <c r="D54" s="187" t="s">
        <v>12</v>
      </c>
      <c r="E54" s="189"/>
      <c r="F54" s="186"/>
      <c r="G54" s="187" t="s">
        <v>12</v>
      </c>
      <c r="H54" s="189"/>
      <c r="I54" s="186"/>
      <c r="J54" s="187" t="s">
        <v>12</v>
      </c>
      <c r="K54" s="189"/>
      <c r="L54" s="186"/>
      <c r="M54" s="187" t="s">
        <v>12</v>
      </c>
      <c r="N54" s="189"/>
      <c r="O54" s="186"/>
      <c r="P54" s="187" t="s">
        <v>12</v>
      </c>
      <c r="Q54" s="189"/>
      <c r="R54" s="186"/>
      <c r="S54" s="187" t="s">
        <v>12</v>
      </c>
      <c r="T54" s="189"/>
      <c r="U54" s="186"/>
      <c r="V54" s="187" t="s">
        <v>12</v>
      </c>
      <c r="W54" s="189"/>
      <c r="X54" s="186"/>
      <c r="Y54" s="187" t="s">
        <v>12</v>
      </c>
      <c r="Z54" s="189"/>
      <c r="AA54" s="186"/>
      <c r="AB54" s="187" t="s">
        <v>12</v>
      </c>
      <c r="AC54" s="189"/>
      <c r="AD54" s="186"/>
      <c r="AE54" s="187" t="s">
        <v>12</v>
      </c>
      <c r="AF54" s="189"/>
      <c r="AG54" s="186"/>
      <c r="AH54" s="187" t="s">
        <v>12</v>
      </c>
      <c r="AI54" s="189"/>
      <c r="AJ54" s="186"/>
      <c r="AK54" s="187" t="s">
        <v>12</v>
      </c>
      <c r="AL54" s="188"/>
      <c r="AM54" s="182">
        <v>0.0</v>
      </c>
      <c r="AN54" s="40"/>
      <c r="AO54" s="72"/>
      <c r="AP54" s="186" t="str">
        <f>AO55</f>
        <v/>
      </c>
      <c r="AQ54" s="187" t="s">
        <v>12</v>
      </c>
      <c r="AR54" s="189" t="str">
        <f>AM55</f>
        <v/>
      </c>
      <c r="AS54" s="186" t="str">
        <f>AO56</f>
        <v/>
      </c>
      <c r="AT54" s="187" t="s">
        <v>12</v>
      </c>
      <c r="AU54" s="188" t="str">
        <f>AM56</f>
        <v/>
      </c>
      <c r="AV54" s="304">
        <f>IF(C54&gt;E54,2,"0")+IF(C54=E54,1)*IF(C54+E54=0,0,1)+IF(F54&gt;H54,2,"0")+IF(F54=H54,1)*IF(F54+H54=0,0,1)+IF(I54&gt;K54,2,"0")+IF(I54=K54,1)*IF(I54+K54=0,0,1)+IF(L54&gt;N54,2,"0")+IF(L54=N54,1)*IF(L54+N54=0,0,1)+IF(O54&gt;Q54,2,"0")+IF(O54=Q54,1)*IF(O54+Q54=0,0,1)+IF(R54&gt;T54,2,"0")+IF(R54=T54,1)*IF(R54+T54=0,0,1)+IF(U54&gt;W54,2,"0")+IF(U54=W54,1)*IF(U54+W54=0,0,1)+IF(X54&gt;Z54,2,"0")+IF(X54=Z54,1)*IF(X54+Z54=0,0,1)+IF(AA54&gt;AC54,2,"0")+IF(AA54=AC54,1)*IF(AA54+AC54=0,0,1)+IF(AD54&gt;AF54,2,"0")+IF(AD54=AF54,1)*IF(AD54+AF54=0,0,1)+IF(AG54&gt;AI54,2,"0")+IF(AG54=AI54,1)*IF(AG54+AI54=0,0,1)+IF(AJ54&gt;AL54,2,"0")+IF(AJ54=AL54,1)*IF(AJ54+AL54=0,0,1)+IF(AP54&gt;AR54,2,"0")+IF(AP54=AR54,1)*IF(AP54+AR54=0,0,1)+IF(AS54&gt;AU54,2,"0")+IF(AS54=AU54,1)*IF(AS54+AU54=0,0,1)</f>
        <v>0</v>
      </c>
      <c r="AW54" s="305">
        <f>SUM(C54,F54,I54,L54,O54,R54,U54,X54,AA54,AD54,AG54,AJ54,AP54,AS54)</f>
        <v>0</v>
      </c>
      <c r="AX54" s="312" t="s">
        <v>12</v>
      </c>
      <c r="AY54" s="307">
        <f>SUM(E54,H54,K54,N54,Q54,T54,W54,Z54,AC54,AF54,AI54,AL54,AR54,AU54)</f>
        <v>0</v>
      </c>
      <c r="AZ54" s="308">
        <f t="shared" si="9"/>
        <v>0</v>
      </c>
      <c r="BA54" s="309">
        <f>IF('poznámky'!AA35=13,'poznámky'!A19)+IF('poznámky'!AA36=13,'poznámky'!A20)+IF('poznámky'!AA37=13,'poznámky'!A21)+IF('poznámky'!AA38=13,'poznámky'!A22)+IF('poznámky'!AA39=13,'poznámky'!A23)+IF('poznámky'!AA40=13,'poznámky'!A24)+IF('poznámky'!AA41=13,'poznámky'!A25)+IF('poznámky'!AA42=13,'poznámky'!A26)+IF('poznámky'!AA43=13,'poznámky'!A27)+IF('poznámky'!AA44=13,'poznámky'!A28)+IF('poznámky'!AA45=13,'poznámky'!A29)+IF('poznámky'!AA46=13,'poznámky'!A30)+IF('poznámky'!AA47=13,'poznámky'!A31)+IF('poznámky'!AA48=13,'poznámky'!A32)+IF('poznámky'!AA49=13,'poznámky'!A33)</f>
        <v>13</v>
      </c>
      <c r="BB54" s="310" t="s">
        <v>13</v>
      </c>
      <c r="BC54" s="311" t="str">
        <f t="shared" si="10"/>
        <v/>
      </c>
      <c r="BD54" s="275">
        <f>SUM(AV54,'2_ kolo'!BD54)</f>
        <v>0</v>
      </c>
      <c r="BE54" s="276">
        <f>SUM(AW54,'2_ kolo'!BE54)</f>
        <v>0</v>
      </c>
      <c r="BF54" s="277" t="s">
        <v>12</v>
      </c>
      <c r="BG54" s="278">
        <f>SUM(AY54,'2_ kolo'!BG54)</f>
        <v>0</v>
      </c>
      <c r="BH54" s="222">
        <f t="shared" si="11"/>
        <v>0</v>
      </c>
      <c r="BI54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4" s="224" t="s">
        <v>13</v>
      </c>
      <c r="BK54" s="225" t="str">
        <f t="shared" si="12"/>
        <v/>
      </c>
      <c r="BM54" s="286"/>
    </row>
    <row r="55" ht="21.75" customHeight="1">
      <c r="A55" s="180">
        <v>14.0</v>
      </c>
      <c r="B55" s="266" t="str">
        <f>'2_ kolo'!B55</f>
        <v/>
      </c>
      <c r="C55" s="186"/>
      <c r="D55" s="187" t="s">
        <v>12</v>
      </c>
      <c r="E55" s="189"/>
      <c r="F55" s="186"/>
      <c r="G55" s="187" t="s">
        <v>12</v>
      </c>
      <c r="H55" s="189"/>
      <c r="I55" s="186"/>
      <c r="J55" s="187" t="s">
        <v>12</v>
      </c>
      <c r="K55" s="189"/>
      <c r="L55" s="186"/>
      <c r="M55" s="187" t="s">
        <v>12</v>
      </c>
      <c r="N55" s="189"/>
      <c r="O55" s="186"/>
      <c r="P55" s="187" t="s">
        <v>12</v>
      </c>
      <c r="Q55" s="189"/>
      <c r="R55" s="186"/>
      <c r="S55" s="187" t="s">
        <v>12</v>
      </c>
      <c r="T55" s="189"/>
      <c r="U55" s="186"/>
      <c r="V55" s="187" t="s">
        <v>12</v>
      </c>
      <c r="W55" s="189"/>
      <c r="X55" s="186"/>
      <c r="Y55" s="187" t="s">
        <v>12</v>
      </c>
      <c r="Z55" s="189"/>
      <c r="AA55" s="186"/>
      <c r="AB55" s="187" t="s">
        <v>12</v>
      </c>
      <c r="AC55" s="189"/>
      <c r="AD55" s="186"/>
      <c r="AE55" s="187" t="s">
        <v>12</v>
      </c>
      <c r="AF55" s="189"/>
      <c r="AG55" s="186"/>
      <c r="AH55" s="187" t="s">
        <v>12</v>
      </c>
      <c r="AI55" s="189"/>
      <c r="AJ55" s="186"/>
      <c r="AK55" s="187" t="s">
        <v>12</v>
      </c>
      <c r="AL55" s="188"/>
      <c r="AM55" s="186"/>
      <c r="AN55" s="187" t="s">
        <v>12</v>
      </c>
      <c r="AO55" s="189"/>
      <c r="AP55" s="182">
        <v>1.0</v>
      </c>
      <c r="AQ55" s="40"/>
      <c r="AR55" s="41"/>
      <c r="AS55" s="186" t="str">
        <f>AR56</f>
        <v/>
      </c>
      <c r="AT55" s="187" t="s">
        <v>12</v>
      </c>
      <c r="AU55" s="188" t="str">
        <f>AP56</f>
        <v/>
      </c>
      <c r="AV55" s="304">
        <f>IF(C55&gt;E55,2,"0")+IF(C55=E55,1)*IF(C55+E55=0,0,1)+IF(F55&gt;H55,2,"0")+IF(F55=H55,1)*IF(F55+H55=0,0,1)+IF(I55&gt;K55,2,"0")+IF(I55=K55,1)*IF(I55+K55=0,0,1)+IF(L55&gt;N55,2,"0")+IF(L55=N55,1)*IF(L55+N55=0,0,1)+IF(O55&gt;Q55,2,"0")+IF(O55=Q55,1)*IF(O55+Q55=0,0,1)+IF(R55&gt;T55,2,"0")+IF(R55=T55,1)*IF(R55+T55=0,0,1)+IF(U55&gt;W55,2,"0")+IF(U55=W55,1)*IF(U55+W55=0,0,1)+IF(X55&gt;Z55,2,"0")+IF(X55=Z55,1)*IF(X55+Z55=0,0,1)+IF(AA55&gt;AC55,2,"0")+IF(AA55=AC55,1)*IF(AA55+AC55=0,0,1)+IF(AD55&gt;AF55,2,"0")+IF(AD55=AF55,1)*IF(AD55+AF55=0,0,1)+IF(AG55&gt;AI55,2,"0")+IF(AG55=AI55,1)*IF(AG55+AI55=0,0,1)+IF(AJ55&gt;AL55,2,"0")+IF(AJ55=AL55,1)*IF(AJ55+AL55=0,0,1)+IF(AM55&gt;AO55,2,"0")+IF(AM55=AO55,1)*IF(AM55+AO55=0,0,1)+IF(AS55&gt;AU55,2,"0")+IF(AS55=AU55,1)*IF(AS55+AU55=0,0,1)</f>
        <v>0</v>
      </c>
      <c r="AW55" s="305">
        <f>SUM(C55,F55,I55,L55,O55,R55,U55,X55,AA55,AD55,AG55,AJ55,AM55,AS55)</f>
        <v>0</v>
      </c>
      <c r="AX55" s="312" t="s">
        <v>12</v>
      </c>
      <c r="AY55" s="307">
        <f>SUM(E55,H55,K55,N55,Q55,T55,W55,Z55,AC55,AF55,AI55,AL55,AO55,AU55)</f>
        <v>0</v>
      </c>
      <c r="AZ55" s="308">
        <f t="shared" si="9"/>
        <v>0</v>
      </c>
      <c r="BA55" s="309">
        <f>IF('poznámky'!AA35=14,'poznámky'!A19)+IF('poznámky'!AA36=14,'poznámky'!A20)+IF('poznámky'!AA37=14,'poznámky'!A21)+IF('poznámky'!AA38=14,'poznámky'!A22)+IF('poznámky'!AA39=14,'poznámky'!A23)+IF('poznámky'!AA40=14,'poznámky'!A24)+IF('poznámky'!AA41=14,'poznámky'!A25)+IF('poznámky'!AA42=14,'poznámky'!A26)+IF('poznámky'!AA43=14,'poznámky'!A27)+IF('poznámky'!AA44=14,'poznámky'!A28)+IF('poznámky'!AA45=14,'poznámky'!A29)+IF('poznámky'!AA46=14,'poznámky'!A30)+IF('poznámky'!AA47=14,'poznámky'!A31)+IF('poznámky'!AA48=14,'poznámky'!A32)+IF('poznámky'!AA49=14,'poznámky'!A33)</f>
        <v>14</v>
      </c>
      <c r="BB55" s="310" t="s">
        <v>13</v>
      </c>
      <c r="BC55" s="311" t="str">
        <f t="shared" si="10"/>
        <v/>
      </c>
      <c r="BD55" s="275">
        <f>SUM(AV55,'2_ kolo'!BD55)</f>
        <v>0</v>
      </c>
      <c r="BE55" s="276">
        <f>SUM(AW55,'2_ kolo'!BE55)</f>
        <v>0</v>
      </c>
      <c r="BF55" s="277" t="s">
        <v>12</v>
      </c>
      <c r="BG55" s="278">
        <f>SUM(AY55,'2_ kolo'!BG55)</f>
        <v>0</v>
      </c>
      <c r="BH55" s="222">
        <f t="shared" si="11"/>
        <v>0</v>
      </c>
      <c r="BI55" s="279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5" s="224" t="s">
        <v>13</v>
      </c>
      <c r="BK55" s="225" t="str">
        <f t="shared" si="12"/>
        <v/>
      </c>
      <c r="BM55" s="286"/>
    </row>
    <row r="56" ht="21.75" customHeight="1">
      <c r="A56" s="230">
        <v>15.0</v>
      </c>
      <c r="B56" s="266" t="str">
        <f>'2_ kolo'!B56</f>
        <v/>
      </c>
      <c r="C56" s="231"/>
      <c r="D56" s="232" t="s">
        <v>12</v>
      </c>
      <c r="E56" s="233"/>
      <c r="F56" s="231"/>
      <c r="G56" s="232" t="s">
        <v>12</v>
      </c>
      <c r="H56" s="233"/>
      <c r="I56" s="231"/>
      <c r="J56" s="232" t="s">
        <v>12</v>
      </c>
      <c r="K56" s="233"/>
      <c r="L56" s="231"/>
      <c r="M56" s="232" t="s">
        <v>12</v>
      </c>
      <c r="N56" s="233"/>
      <c r="O56" s="231"/>
      <c r="P56" s="232" t="s">
        <v>12</v>
      </c>
      <c r="Q56" s="233"/>
      <c r="R56" s="231"/>
      <c r="S56" s="232" t="s">
        <v>12</v>
      </c>
      <c r="T56" s="233"/>
      <c r="U56" s="231"/>
      <c r="V56" s="232" t="s">
        <v>12</v>
      </c>
      <c r="W56" s="233"/>
      <c r="X56" s="231"/>
      <c r="Y56" s="232" t="s">
        <v>12</v>
      </c>
      <c r="Z56" s="234"/>
      <c r="AA56" s="231"/>
      <c r="AB56" s="232" t="s">
        <v>12</v>
      </c>
      <c r="AC56" s="233"/>
      <c r="AD56" s="231"/>
      <c r="AE56" s="232" t="s">
        <v>12</v>
      </c>
      <c r="AF56" s="233"/>
      <c r="AG56" s="231"/>
      <c r="AH56" s="232" t="s">
        <v>12</v>
      </c>
      <c r="AI56" s="233"/>
      <c r="AJ56" s="231"/>
      <c r="AK56" s="232" t="s">
        <v>12</v>
      </c>
      <c r="AL56" s="235"/>
      <c r="AM56" s="231"/>
      <c r="AN56" s="232" t="s">
        <v>12</v>
      </c>
      <c r="AO56" s="233"/>
      <c r="AP56" s="231"/>
      <c r="AQ56" s="232" t="s">
        <v>12</v>
      </c>
      <c r="AR56" s="235"/>
      <c r="AS56" s="182" t="s">
        <v>48</v>
      </c>
      <c r="AT56" s="40"/>
      <c r="AU56" s="72"/>
      <c r="AV56" s="304">
        <f>IF(C56&gt;E56,2,"0")+IF(C56=E56,1)*IF(C56+E56=0,0,1)+IF(F56&gt;H56,2,"0")+IF(F56=H56,1)*IF(F56+H56=0,0,1)+IF(I56&gt;K56,2,"0")+IF(I56=K56,1)*IF(I56+K56=0,0,1)+IF(L56&gt;N56,2,"0")+IF(L56=N56,1)*IF(L56+N56=0,0,1)+IF(O56&gt;Q56,2,"0")+IF(O56=Q56,1)*IF(O56+Q56=0,0,1)+IF(R56&gt;T56,2,"0")+IF(R56=T56,1)*IF(R56+T56=0,0,1)+IF(U56&gt;W56,2,"0")+IF(U56=W56,1)*IF(U56+W56=0,0,1)+IF(X56&gt;Z56,2,"0")+IF(X56=Z56,1)*IF(X56+Z56=0,0,1)+IF(AA56&gt;AC56,2,"0")+IF(AA56=AC56,1)*IF(AA56+AC56=0,0,1)+IF(AD56&gt;AF56,2,"0")+IF(AD56=AF56,1)*IF(AD56+AF56=0,0,1)+IF(AG56&gt;AI56,2,"0")+IF(AG56=AI56,1)*IF(AG56+AI56=0,0,1)+IF(AJ56&gt;AL56,2,"0")+IF(AJ56=AL56,1)*IF(AJ56+AL56=0,0,1)+IF(AM56&gt;AO56,2,"0")+IF(AM56=AO56,1)*IF(AM56+AO56=0,0,1)+IF(AP56&gt;AR56,2,"0")+IF(AP56=AR56,1)*IF(AP56+AR56=0,0,1)</f>
        <v>0</v>
      </c>
      <c r="AW56" s="305">
        <f>SUM(C56,F56,I56,L56,O56,R56,U56,X56,AA56,AD56,AG56,AJ56,AM56,AP56)</f>
        <v>0</v>
      </c>
      <c r="AX56" s="313" t="s">
        <v>12</v>
      </c>
      <c r="AY56" s="307">
        <f>SUM(E56,H56,K56,N56,Q56,T56,W56,Z56,AC56,AF56,AI56,AL56,AO56,AR56)</f>
        <v>0</v>
      </c>
      <c r="AZ56" s="314">
        <f t="shared" si="9"/>
        <v>0</v>
      </c>
      <c r="BA56" s="315">
        <f>IF('poznámky'!AA35=15,'poznámky'!A19)+IF('poznámky'!AA36=15,'poznámky'!A20)+IF('poznámky'!AA37=15,'poznámky'!A21)+IF('poznámky'!AA38=15,'poznámky'!A22)+IF('poznámky'!AA39=15,'poznámky'!A23)+IF('poznámky'!AA40=15,'poznámky'!A24)+IF('poznámky'!AA41=15,'poznámky'!A25)+IF('poznámky'!AA42=15,'poznámky'!A26)+IF('poznámky'!AA43=15,'poznámky'!A27)+IF('poznámky'!AA44=15,'poznámky'!A28)+IF('poznámky'!AA45=15,'poznámky'!A29)+IF('poznámky'!AA46=15,'poznámky'!A30)+IF('poznámky'!AA47=15,'poznámky'!A31)+IF('poznámky'!AA48=15,'poznámky'!A32)+IF('poznámky'!AA49=15,'poznámky'!A33)</f>
        <v>15</v>
      </c>
      <c r="BB56" s="310" t="s">
        <v>13</v>
      </c>
      <c r="BC56" s="311" t="str">
        <f t="shared" si="10"/>
        <v/>
      </c>
      <c r="BD56" s="275">
        <f>SUM(AV56,'2_ kolo'!BD56)</f>
        <v>0</v>
      </c>
      <c r="BE56" s="276">
        <f>SUM(AW56,'2_ kolo'!BE56)</f>
        <v>0</v>
      </c>
      <c r="BF56" s="277" t="s">
        <v>12</v>
      </c>
      <c r="BG56" s="278">
        <f>SUM(AY56,'2_ kolo'!BG56)</f>
        <v>0</v>
      </c>
      <c r="BH56" s="222">
        <f t="shared" si="11"/>
        <v>0</v>
      </c>
      <c r="BI56" s="284">
        <f>IF('poznámky'!AI35=1,'poznámky'!A19)+IF('poznámky'!AI36=1,'poznámky'!A20)+IF('poznámky'!AI37=1,'poznámky'!A21)+IF('poznámky'!AI38=1,'poznámky'!A22)+IF('poznámky'!AI39=1,'poznámky'!A23)+IF('poznámky'!AI40=1,'poznámky'!A24)+IF('poznámky'!AI41=1,'poznámky'!A25)+IF('poznámky'!AI42=1,'poznámky'!A26)+IF('poznámky'!AI43=1,'poznámky'!A27)+IF('poznámky'!AI44=1,'poznámky'!A28)+IF('poznámky'!AI45=1,'poznámky'!A29)+IF('poznámky'!AI46=1,'poznámky'!A30)+IF('poznámky'!AI47=1,'poznámky'!A31)+IF('poznámky'!AI48=1,'poznámky'!A32)+IF('poznámky'!AI49=1,'poznámky'!A33)</f>
        <v>1</v>
      </c>
      <c r="BJ56" s="224" t="s">
        <v>13</v>
      </c>
      <c r="BK56" s="225" t="str">
        <f t="shared" si="12"/>
        <v/>
      </c>
      <c r="BM56" s="286"/>
    </row>
    <row r="57" ht="21.75" customHeight="1">
      <c r="A57" s="148" t="s">
        <v>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149"/>
      <c r="BD57" s="241"/>
      <c r="BE57" s="241"/>
      <c r="BF57" s="241"/>
      <c r="BG57" s="241"/>
      <c r="BH57" s="241"/>
      <c r="BI57" s="241"/>
      <c r="BJ57" s="241"/>
      <c r="BK57" s="241"/>
      <c r="BM57" s="151"/>
    </row>
    <row r="58" ht="21.75" customHeight="1">
      <c r="A58" s="154" t="s">
        <v>56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3"/>
      <c r="AV58" s="316" t="s">
        <v>1</v>
      </c>
      <c r="AW58" s="5"/>
      <c r="AX58" s="5"/>
      <c r="AY58" s="5"/>
      <c r="AZ58" s="5"/>
      <c r="BA58" s="5"/>
      <c r="BB58" s="5"/>
      <c r="BC58" s="6"/>
      <c r="BD58" s="156" t="s">
        <v>31</v>
      </c>
      <c r="BE58" s="2"/>
      <c r="BF58" s="2"/>
      <c r="BG58" s="2"/>
      <c r="BH58" s="2"/>
      <c r="BI58" s="2"/>
      <c r="BJ58" s="2"/>
      <c r="BK58" s="3"/>
      <c r="BM58" s="317"/>
    </row>
    <row r="59" ht="21.75" customHeight="1">
      <c r="A59" s="158"/>
      <c r="B59" s="159" t="s">
        <v>32</v>
      </c>
      <c r="C59" s="160">
        <v>1.0</v>
      </c>
      <c r="D59" s="12"/>
      <c r="E59" s="13"/>
      <c r="F59" s="161">
        <v>2.0</v>
      </c>
      <c r="G59" s="12"/>
      <c r="H59" s="13"/>
      <c r="I59" s="161">
        <v>3.0</v>
      </c>
      <c r="J59" s="12"/>
      <c r="K59" s="13"/>
      <c r="L59" s="161">
        <v>4.0</v>
      </c>
      <c r="M59" s="12"/>
      <c r="N59" s="13"/>
      <c r="O59" s="161">
        <v>5.0</v>
      </c>
      <c r="P59" s="12"/>
      <c r="Q59" s="13"/>
      <c r="R59" s="161">
        <v>6.0</v>
      </c>
      <c r="S59" s="12"/>
      <c r="T59" s="13"/>
      <c r="U59" s="161">
        <v>7.0</v>
      </c>
      <c r="V59" s="12"/>
      <c r="W59" s="13"/>
      <c r="X59" s="161">
        <v>8.0</v>
      </c>
      <c r="Y59" s="12"/>
      <c r="Z59" s="13"/>
      <c r="AA59" s="161">
        <v>9.0</v>
      </c>
      <c r="AB59" s="12"/>
      <c r="AC59" s="13"/>
      <c r="AD59" s="161">
        <v>10.0</v>
      </c>
      <c r="AE59" s="12"/>
      <c r="AF59" s="13"/>
      <c r="AG59" s="161">
        <v>11.0</v>
      </c>
      <c r="AH59" s="12"/>
      <c r="AI59" s="13"/>
      <c r="AJ59" s="161">
        <v>12.0</v>
      </c>
      <c r="AK59" s="12"/>
      <c r="AL59" s="13"/>
      <c r="AM59" s="161">
        <v>13.0</v>
      </c>
      <c r="AN59" s="12"/>
      <c r="AO59" s="13"/>
      <c r="AP59" s="161">
        <v>14.0</v>
      </c>
      <c r="AQ59" s="12"/>
      <c r="AR59" s="13"/>
      <c r="AS59" s="161">
        <v>15.0</v>
      </c>
      <c r="AT59" s="12"/>
      <c r="AU59" s="13"/>
      <c r="AV59" s="318">
        <v>16.0</v>
      </c>
      <c r="AW59" s="319">
        <v>17.0</v>
      </c>
      <c r="AX59" s="12"/>
      <c r="AY59" s="13"/>
      <c r="AZ59" s="320">
        <v>18.0</v>
      </c>
      <c r="BA59" s="319">
        <v>19.0</v>
      </c>
      <c r="BB59" s="12"/>
      <c r="BC59" s="17"/>
      <c r="BD59" s="165">
        <v>20.0</v>
      </c>
      <c r="BE59" s="166">
        <v>21.0</v>
      </c>
      <c r="BF59" s="12"/>
      <c r="BG59" s="13"/>
      <c r="BH59" s="165">
        <v>22.0</v>
      </c>
      <c r="BI59" s="166">
        <v>23.0</v>
      </c>
      <c r="BJ59" s="12"/>
      <c r="BK59" s="17"/>
      <c r="BM59" s="167" t="s">
        <v>54</v>
      </c>
    </row>
    <row r="60" ht="21.75" customHeight="1">
      <c r="A60" s="168"/>
      <c r="B60" s="169" t="s">
        <v>34</v>
      </c>
      <c r="C60" s="170" t="str">
        <f>B61</f>
        <v/>
      </c>
      <c r="D60" s="22"/>
      <c r="E60" s="23"/>
      <c r="F60" s="170" t="str">
        <f>B62</f>
        <v/>
      </c>
      <c r="G60" s="22"/>
      <c r="H60" s="23"/>
      <c r="I60" s="170" t="str">
        <f>B63</f>
        <v/>
      </c>
      <c r="J60" s="22"/>
      <c r="K60" s="23"/>
      <c r="L60" s="170" t="str">
        <f>B64</f>
        <v/>
      </c>
      <c r="M60" s="22"/>
      <c r="N60" s="23"/>
      <c r="O60" s="170" t="str">
        <f>B65</f>
        <v/>
      </c>
      <c r="P60" s="22"/>
      <c r="Q60" s="23"/>
      <c r="R60" s="170" t="str">
        <f>B66</f>
        <v/>
      </c>
      <c r="S60" s="22"/>
      <c r="T60" s="23"/>
      <c r="U60" s="170" t="str">
        <f>B67</f>
        <v/>
      </c>
      <c r="V60" s="22"/>
      <c r="W60" s="23"/>
      <c r="X60" s="290" t="str">
        <f>B68</f>
        <v/>
      </c>
      <c r="Y60" s="22"/>
      <c r="Z60" s="23"/>
      <c r="AA60" s="290" t="str">
        <f>B69</f>
        <v/>
      </c>
      <c r="AB60" s="22"/>
      <c r="AC60" s="23"/>
      <c r="AD60" s="171" t="str">
        <f>B70</f>
        <v/>
      </c>
      <c r="AE60" s="22"/>
      <c r="AF60" s="23"/>
      <c r="AG60" s="171" t="str">
        <f>B71</f>
        <v/>
      </c>
      <c r="AH60" s="22"/>
      <c r="AI60" s="23"/>
      <c r="AJ60" s="171" t="str">
        <f>B72</f>
        <v/>
      </c>
      <c r="AK60" s="22"/>
      <c r="AL60" s="24"/>
      <c r="AM60" s="171" t="str">
        <f>B73</f>
        <v/>
      </c>
      <c r="AN60" s="22"/>
      <c r="AO60" s="23"/>
      <c r="AP60" s="171" t="str">
        <f>B74</f>
        <v/>
      </c>
      <c r="AQ60" s="22"/>
      <c r="AR60" s="23"/>
      <c r="AS60" s="171" t="str">
        <f>B75</f>
        <v/>
      </c>
      <c r="AT60" s="22"/>
      <c r="AU60" s="23"/>
      <c r="AV60" s="321" t="s">
        <v>6</v>
      </c>
      <c r="AW60" s="322" t="s">
        <v>7</v>
      </c>
      <c r="AX60" s="22"/>
      <c r="AY60" s="31"/>
      <c r="AZ60" s="323" t="s">
        <v>8</v>
      </c>
      <c r="BA60" s="324" t="s">
        <v>9</v>
      </c>
      <c r="BB60" s="34"/>
      <c r="BC60" s="35"/>
      <c r="BD60" s="176" t="s">
        <v>6</v>
      </c>
      <c r="BE60" s="177" t="s">
        <v>7</v>
      </c>
      <c r="BF60" s="22"/>
      <c r="BG60" s="31"/>
      <c r="BH60" s="178" t="s">
        <v>8</v>
      </c>
      <c r="BI60" s="177" t="s">
        <v>9</v>
      </c>
      <c r="BJ60" s="22"/>
      <c r="BK60" s="179"/>
    </row>
    <row r="61" ht="21.75" customHeight="1">
      <c r="A61" s="180">
        <v>1.0</v>
      </c>
      <c r="B61" s="265" t="str">
        <f>'2_ kolo'!B61</f>
        <v/>
      </c>
      <c r="C61" s="182" t="s">
        <v>35</v>
      </c>
      <c r="D61" s="40"/>
      <c r="E61" s="41"/>
      <c r="F61" s="183" t="str">
        <f>E62</f>
        <v/>
      </c>
      <c r="G61" s="184" t="s">
        <v>12</v>
      </c>
      <c r="H61" s="185" t="str">
        <f>C62</f>
        <v/>
      </c>
      <c r="I61" s="183" t="str">
        <f>E63</f>
        <v/>
      </c>
      <c r="J61" s="184" t="s">
        <v>12</v>
      </c>
      <c r="K61" s="185" t="str">
        <f>C63</f>
        <v/>
      </c>
      <c r="L61" s="183" t="str">
        <f>E64</f>
        <v/>
      </c>
      <c r="M61" s="184" t="s">
        <v>12</v>
      </c>
      <c r="N61" s="185" t="str">
        <f>C64</f>
        <v/>
      </c>
      <c r="O61" s="183" t="str">
        <f>E65</f>
        <v/>
      </c>
      <c r="P61" s="184" t="s">
        <v>12</v>
      </c>
      <c r="Q61" s="185" t="str">
        <f>C65</f>
        <v/>
      </c>
      <c r="R61" s="183" t="str">
        <f>E66</f>
        <v/>
      </c>
      <c r="S61" s="184" t="s">
        <v>12</v>
      </c>
      <c r="T61" s="185" t="str">
        <f>C66</f>
        <v/>
      </c>
      <c r="U61" s="183" t="str">
        <f>E67</f>
        <v/>
      </c>
      <c r="V61" s="184" t="s">
        <v>12</v>
      </c>
      <c r="W61" s="185" t="str">
        <f>C67</f>
        <v/>
      </c>
      <c r="X61" s="186" t="str">
        <f>E68</f>
        <v/>
      </c>
      <c r="Y61" s="187" t="s">
        <v>12</v>
      </c>
      <c r="Z61" s="189" t="str">
        <f>C68</f>
        <v/>
      </c>
      <c r="AA61" s="186" t="str">
        <f>E69</f>
        <v/>
      </c>
      <c r="AB61" s="187" t="s">
        <v>12</v>
      </c>
      <c r="AC61" s="189" t="str">
        <f>C69</f>
        <v/>
      </c>
      <c r="AD61" s="186" t="str">
        <f>E70</f>
        <v/>
      </c>
      <c r="AE61" s="187" t="s">
        <v>12</v>
      </c>
      <c r="AF61" s="189" t="str">
        <f>C70</f>
        <v/>
      </c>
      <c r="AG61" s="186" t="str">
        <f>E71</f>
        <v/>
      </c>
      <c r="AH61" s="187" t="s">
        <v>12</v>
      </c>
      <c r="AI61" s="189" t="str">
        <f>C71</f>
        <v/>
      </c>
      <c r="AJ61" s="186" t="str">
        <f>E72</f>
        <v/>
      </c>
      <c r="AK61" s="187" t="s">
        <v>12</v>
      </c>
      <c r="AL61" s="188" t="str">
        <f>C72</f>
        <v/>
      </c>
      <c r="AM61" s="186" t="str">
        <f>E73</f>
        <v/>
      </c>
      <c r="AN61" s="187" t="s">
        <v>12</v>
      </c>
      <c r="AO61" s="189" t="str">
        <f>C73</f>
        <v/>
      </c>
      <c r="AP61" s="186" t="str">
        <f>E74</f>
        <v/>
      </c>
      <c r="AQ61" s="187" t="s">
        <v>12</v>
      </c>
      <c r="AR61" s="189" t="str">
        <f>C74</f>
        <v/>
      </c>
      <c r="AS61" s="186" t="str">
        <f>E75</f>
        <v/>
      </c>
      <c r="AT61" s="187" t="s">
        <v>12</v>
      </c>
      <c r="AU61" s="188" t="str">
        <f>C75</f>
        <v/>
      </c>
      <c r="AV61" s="325">
        <f>IF(F61&gt;H61,2,"0")+IF(F61=H61,1)*IF(F61+H61=0,0,1)+IF(I61&gt;K61,2,"0")+IF(I61=K61,1)*IF(I61+K61=0,0,1)+IF(L61&gt;N61,2,"0")+IF(L61=N61,1)*IF(L61+N61=0,0,1)+IF(O61&gt;Q61,2,"0")+IF(O61=Q61,1)*IF(O61+Q61=0,0,1)+IF(R61&gt;T61,2,"0")+IF(R61=T61,1)*IF(R61+T61=0,0,1)+IF(U61&gt;W61,2,"0")+IF(U61=W61,1)*IF(U61+W61=0,0,1)+IF(X61&gt;Z61,2,"0")+IF(X61=Z61,1)*IF(X61+Z61=0,0,1)+IF(AA61&gt;AC61,2,"0")+IF(AA61=AC61,1)*IF(AA61+AC61=0,0,1)+IF(AD61&gt;AF61,2,"0")+IF(AD61=AF61,1)*IF(AD61+AF61=0,0,1)+IF(AG61&gt;AI61,2,"0")+IF(AG61=AI61,1)*IF(AG61+AI61=0,0,1)+IF(AJ61&gt;AL61,2,"0")+IF(AJ61=AL61,1)*IF(AJ61+AL61=0,0,1)+IF(AM61&gt;AO61,2,"0")+IF(AM61=AO61,1)*IF(AM61+AO61=0,0,1)+IF(AP61&gt;AR61,2,"0")+IF(AP61=AR61,1)*IF(AP61+AR61=0,0,1)+IF(AS61&gt;AU61,2,"0")+IF(AS61=AU61,1)*IF(AS61+AU61=0,0,1)</f>
        <v>0</v>
      </c>
      <c r="AW61" s="326">
        <f>SUM(F61,I61,L61,O61,R61,U61,X61,AA61,AD61,AG61,AJ61,AM61,AP61,AS61)</f>
        <v>0</v>
      </c>
      <c r="AX61" s="327" t="s">
        <v>12</v>
      </c>
      <c r="AY61" s="328">
        <f>SUM(H61,K61,N61,Q61,T61,W61,Z61,AC61,AF61,AI61,AL61,AO61,AR61,AU61)</f>
        <v>0</v>
      </c>
      <c r="AZ61" s="329">
        <f t="shared" ref="AZ61:AZ75" si="13">AW61-AY61</f>
        <v>0</v>
      </c>
      <c r="BA61" s="330">
        <f>IF('poznámky'!AA52=1,'poznámky'!A19)+IF('poznámky'!AA53=1,'poznámky'!A20)+IF('poznámky'!AA54=1,'poznámky'!A21)+IF('poznámky'!AA55=1,'poznámky'!A22)+IF('poznámky'!AA56=1,'poznámky'!A23)+IF('poznámky'!AA57=1,'poznámky'!A24)+IF('poznámky'!AA58=1,'poznámky'!A25)+IF('poznámky'!AA59=1,'poznámky'!A26)+IF('poznámky'!AA60=1,'poznámky'!A27)+IF('poznámky'!AA61=1,'poznámky'!A28)+IF('poznámky'!AA62=1,'poznámky'!A29)+IF('poznámky'!AA63=1,'poznámky'!A30)+IF('poznámky'!AA64=1,'poznámky'!A31)+IF('poznámky'!AA65=1,'poznámky'!A32)+IF('poznámky'!AA66=1,'poznámky'!A33)</f>
        <v>1</v>
      </c>
      <c r="BB61" s="331" t="s">
        <v>13</v>
      </c>
      <c r="BC61" s="332" t="str">
        <f t="shared" ref="BC61:BC75" si="14">B61</f>
        <v/>
      </c>
      <c r="BD61" s="259">
        <f>SUM(AV61,'2_ kolo'!BD61)</f>
        <v>0</v>
      </c>
      <c r="BE61" s="260">
        <f>SUM(AW61,'2_ kolo'!BE61)</f>
        <v>0</v>
      </c>
      <c r="BF61" s="261" t="s">
        <v>12</v>
      </c>
      <c r="BG61" s="262">
        <f>SUM(AY61,'2_ kolo'!BG61)</f>
        <v>0</v>
      </c>
      <c r="BH61" s="202">
        <f t="shared" ref="BH61:BH75" si="15">BE61-BG61</f>
        <v>0</v>
      </c>
      <c r="BI61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1" s="204" t="s">
        <v>13</v>
      </c>
      <c r="BK61" s="205" t="str">
        <f t="shared" ref="BK61:BK75" si="16">B61</f>
        <v/>
      </c>
    </row>
    <row r="62" ht="21.75" customHeight="1">
      <c r="A62" s="180">
        <v>2.0</v>
      </c>
      <c r="B62" s="265" t="str">
        <f>'2_ kolo'!B62</f>
        <v/>
      </c>
      <c r="C62" s="183"/>
      <c r="D62" s="184" t="s">
        <v>12</v>
      </c>
      <c r="E62" s="185"/>
      <c r="F62" s="182" t="s">
        <v>36</v>
      </c>
      <c r="G62" s="40"/>
      <c r="H62" s="41"/>
      <c r="I62" s="183" t="str">
        <f>H63</f>
        <v/>
      </c>
      <c r="J62" s="184" t="s">
        <v>12</v>
      </c>
      <c r="K62" s="185" t="str">
        <f>F63</f>
        <v/>
      </c>
      <c r="L62" s="183" t="str">
        <f>H64</f>
        <v/>
      </c>
      <c r="M62" s="184" t="s">
        <v>12</v>
      </c>
      <c r="N62" s="185" t="str">
        <f>F64</f>
        <v/>
      </c>
      <c r="O62" s="183" t="str">
        <f>H65</f>
        <v/>
      </c>
      <c r="P62" s="184" t="s">
        <v>12</v>
      </c>
      <c r="Q62" s="185" t="str">
        <f>F65</f>
        <v/>
      </c>
      <c r="R62" s="183" t="str">
        <f>H66</f>
        <v/>
      </c>
      <c r="S62" s="184" t="s">
        <v>12</v>
      </c>
      <c r="T62" s="185" t="str">
        <f>F66</f>
        <v/>
      </c>
      <c r="U62" s="183" t="str">
        <f>H67</f>
        <v/>
      </c>
      <c r="V62" s="184" t="s">
        <v>12</v>
      </c>
      <c r="W62" s="185" t="str">
        <f>F67</f>
        <v/>
      </c>
      <c r="X62" s="186" t="str">
        <f>H68</f>
        <v/>
      </c>
      <c r="Y62" s="187" t="s">
        <v>12</v>
      </c>
      <c r="Z62" s="189" t="str">
        <f>F68</f>
        <v/>
      </c>
      <c r="AA62" s="186" t="str">
        <f>H69</f>
        <v/>
      </c>
      <c r="AB62" s="187" t="s">
        <v>12</v>
      </c>
      <c r="AC62" s="189" t="str">
        <f>F69</f>
        <v/>
      </c>
      <c r="AD62" s="186" t="str">
        <f>H70</f>
        <v/>
      </c>
      <c r="AE62" s="187" t="s">
        <v>12</v>
      </c>
      <c r="AF62" s="189" t="str">
        <f>F70</f>
        <v/>
      </c>
      <c r="AG62" s="186" t="str">
        <f>H71</f>
        <v/>
      </c>
      <c r="AH62" s="187" t="s">
        <v>12</v>
      </c>
      <c r="AI62" s="189" t="str">
        <f>F71</f>
        <v/>
      </c>
      <c r="AJ62" s="186" t="str">
        <f>H72</f>
        <v/>
      </c>
      <c r="AK62" s="187" t="s">
        <v>12</v>
      </c>
      <c r="AL62" s="188" t="str">
        <f>F72</f>
        <v/>
      </c>
      <c r="AM62" s="186" t="str">
        <f>H73</f>
        <v/>
      </c>
      <c r="AN62" s="187" t="s">
        <v>12</v>
      </c>
      <c r="AO62" s="189" t="str">
        <f>F73</f>
        <v/>
      </c>
      <c r="AP62" s="186" t="str">
        <f>H74</f>
        <v/>
      </c>
      <c r="AQ62" s="187" t="s">
        <v>12</v>
      </c>
      <c r="AR62" s="189" t="str">
        <f>F74</f>
        <v/>
      </c>
      <c r="AS62" s="186" t="str">
        <f>H75</f>
        <v/>
      </c>
      <c r="AT62" s="187" t="s">
        <v>12</v>
      </c>
      <c r="AU62" s="188" t="str">
        <f>F75</f>
        <v/>
      </c>
      <c r="AV62" s="325">
        <f>IF(C62&gt;E62,2,"0")+IF(C62=E62,1)*IF(C62+E62=0,0,1)+IF(I62&gt;K62,2,"0")+IF(I62=K62,1)*IF(I62+K62=0,0,1)+IF(L62&gt;N62,2,"0")+IF(L62=N62,1)*IF(L62+N62=0,0,1)+IF(O62&gt;Q62,2,"0")+IF(O62=Q62,1)*IF(O62+Q62=0,0,1)+IF(R62&gt;T62,2,"0")+IF(R62=T62,1)*IF(R62+T62=0,0,1)+IF(U62&gt;W62,2,"0")+IF(U62=W62,1)*IF(U62+W62=0,0,1)+IF(X62&gt;Z62,2,"0")+IF(X62=Z62,1)*IF(X62+Z62=0,0,1)+IF(AA62&gt;AC62,2,"0")+IF(AA62=AC62,1)*IF(AA62+AC62=0,0,1)+IF(AD62&gt;AF62,2,"0")+IF(AD62=AF62,1)*IF(AD62+AF62=0,0,1)+IF(AG62&gt;AI62,2,"0")+IF(AG62=AI62,1)*IF(AG62+AI62=0,0,1)+IF(AJ62&gt;AL62,2,"0")+IF(AJ62=AL62,1)*IF(AJ62+AL62=0,0,1)+IF(AM62&gt;AO62,2,"0")+IF(AM62=AO62,1)*IF(AM62+AO62=0,0,1)+IF(AP62&gt;AR62,2,"0")+IF(AP62=AR62,1)*IF(AP62+AR62=0,0,1)+IF(AS62&gt;AU62,2,"0")+IF(AS62=AU62,1)*IF(AS62+AU62=0,0,1)</f>
        <v>0</v>
      </c>
      <c r="AW62" s="326">
        <f>SUM(C62,I62,L62,O62,R62,U62,X62,AA62,AD62,AG62,AJ62,AM62,AP62,AS62)</f>
        <v>0</v>
      </c>
      <c r="AX62" s="327" t="s">
        <v>12</v>
      </c>
      <c r="AY62" s="328">
        <f>SUM(E62,K62,N62,Q62,T62,W62,Z62,AC62,AF62,AI62,AL62,AO62,AR62,AU62)</f>
        <v>0</v>
      </c>
      <c r="AZ62" s="329">
        <f t="shared" si="13"/>
        <v>0</v>
      </c>
      <c r="BA62" s="330">
        <f>IF('poznámky'!AA52=2,'poznámky'!A19)+IF('poznámky'!AA53=2,'poznámky'!A20)+IF('poznámky'!AA54=2,'poznámky'!A21)+IF('poznámky'!AA55=2,'poznámky'!A22)+IF('poznámky'!AA56=2,'poznámky'!A23)+IF('poznámky'!AA57=2,'poznámky'!A24)+IF('poznámky'!AA58=2,'poznámky'!A25)+IF('poznámky'!AA59=2,'poznámky'!A26)+IF('poznámky'!AA60=2,'poznámky'!A27)+IF('poznámky'!AA61=2,'poznámky'!A28)+IF('poznámky'!AA62=2,'poznámky'!A29)+IF('poznámky'!AA63=2,'poznámky'!A30)+IF('poznámky'!AA64=2,'poznámky'!A31)+IF('poznámky'!AA65=2,'poznámky'!A32)+IF('poznámky'!AA66=2,'poznámky'!A33)</f>
        <v>2</v>
      </c>
      <c r="BB62" s="331" t="s">
        <v>13</v>
      </c>
      <c r="BC62" s="332" t="str">
        <f t="shared" si="14"/>
        <v/>
      </c>
      <c r="BD62" s="259">
        <f>SUM(AV62,'2_ kolo'!BD62)</f>
        <v>0</v>
      </c>
      <c r="BE62" s="260">
        <f>SUM(AW62,'2_ kolo'!BE62)</f>
        <v>0</v>
      </c>
      <c r="BF62" s="261" t="s">
        <v>12</v>
      </c>
      <c r="BG62" s="262">
        <f>SUM(AY62,'2_ kolo'!BG62)</f>
        <v>0</v>
      </c>
      <c r="BH62" s="202">
        <f t="shared" si="15"/>
        <v>0</v>
      </c>
      <c r="BI62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2" s="204" t="s">
        <v>13</v>
      </c>
      <c r="BK62" s="205" t="str">
        <f t="shared" si="16"/>
        <v/>
      </c>
    </row>
    <row r="63" ht="21.75" customHeight="1">
      <c r="A63" s="180">
        <v>3.0</v>
      </c>
      <c r="B63" s="265" t="str">
        <f>'2_ kolo'!B63</f>
        <v/>
      </c>
      <c r="C63" s="183"/>
      <c r="D63" s="184" t="s">
        <v>12</v>
      </c>
      <c r="E63" s="185"/>
      <c r="F63" s="183"/>
      <c r="G63" s="184" t="s">
        <v>12</v>
      </c>
      <c r="H63" s="185"/>
      <c r="I63" s="182" t="s">
        <v>36</v>
      </c>
      <c r="J63" s="40"/>
      <c r="K63" s="41"/>
      <c r="L63" s="183" t="str">
        <f>K64</f>
        <v/>
      </c>
      <c r="M63" s="184" t="s">
        <v>12</v>
      </c>
      <c r="N63" s="185" t="str">
        <f>I64</f>
        <v/>
      </c>
      <c r="O63" s="183" t="str">
        <f>K65</f>
        <v/>
      </c>
      <c r="P63" s="184" t="s">
        <v>12</v>
      </c>
      <c r="Q63" s="185" t="str">
        <f>I65</f>
        <v/>
      </c>
      <c r="R63" s="183" t="str">
        <f>K66</f>
        <v/>
      </c>
      <c r="S63" s="184" t="s">
        <v>12</v>
      </c>
      <c r="T63" s="185" t="str">
        <f>I66</f>
        <v/>
      </c>
      <c r="U63" s="183" t="str">
        <f>K67</f>
        <v/>
      </c>
      <c r="V63" s="184" t="s">
        <v>12</v>
      </c>
      <c r="W63" s="185" t="str">
        <f>I67</f>
        <v/>
      </c>
      <c r="X63" s="186" t="str">
        <f>K68</f>
        <v/>
      </c>
      <c r="Y63" s="187" t="s">
        <v>12</v>
      </c>
      <c r="Z63" s="189" t="str">
        <f>I68</f>
        <v/>
      </c>
      <c r="AA63" s="186" t="str">
        <f>K69</f>
        <v/>
      </c>
      <c r="AB63" s="187" t="s">
        <v>12</v>
      </c>
      <c r="AC63" s="189" t="str">
        <f>I69</f>
        <v/>
      </c>
      <c r="AD63" s="186" t="str">
        <f>K70</f>
        <v/>
      </c>
      <c r="AE63" s="187" t="s">
        <v>12</v>
      </c>
      <c r="AF63" s="189" t="str">
        <f>I70</f>
        <v/>
      </c>
      <c r="AG63" s="186" t="str">
        <f>K71</f>
        <v/>
      </c>
      <c r="AH63" s="187" t="s">
        <v>12</v>
      </c>
      <c r="AI63" s="189" t="str">
        <f>I71</f>
        <v/>
      </c>
      <c r="AJ63" s="186" t="str">
        <f>K72</f>
        <v/>
      </c>
      <c r="AK63" s="187" t="s">
        <v>12</v>
      </c>
      <c r="AL63" s="188" t="str">
        <f>I72</f>
        <v/>
      </c>
      <c r="AM63" s="186" t="str">
        <f>K73</f>
        <v/>
      </c>
      <c r="AN63" s="187" t="s">
        <v>12</v>
      </c>
      <c r="AO63" s="189" t="str">
        <f>I73</f>
        <v/>
      </c>
      <c r="AP63" s="186" t="str">
        <f>K74</f>
        <v/>
      </c>
      <c r="AQ63" s="187" t="s">
        <v>12</v>
      </c>
      <c r="AR63" s="189" t="str">
        <f>I74</f>
        <v/>
      </c>
      <c r="AS63" s="186" t="str">
        <f>K75</f>
        <v/>
      </c>
      <c r="AT63" s="187" t="s">
        <v>12</v>
      </c>
      <c r="AU63" s="188" t="str">
        <f>I75</f>
        <v/>
      </c>
      <c r="AV63" s="325">
        <f>IF(C63&gt;E63,2,"0")+IF(C63=E63,1)*IF(C63+E63=0,0,1)+IF(F63&gt;H63,2,"0")+IF(F63=H63,1)*IF(F63+H63=0,0,1)+IF(L63&gt;N63,2,"0")+IF(L63=N63,1)*IF(L63+N63=0,0,1)+IF(O63&gt;Q63,2,"0")+IF(O63=Q63,1)*IF(O63+Q63=0,0,1)+IF(R63&gt;T63,2,"0")+IF(R63=T63,1)*IF(R63+T63=0,0,1)+IF(U63&gt;W63,2,"0")+IF(U63=W63,1)*IF(U63+W63=0,0,1)+IF(X63&gt;Z63,2,"0")+IF(X63=Z63,1)*IF(X63+Z63=0,0,1)+IF(AA63&gt;AC63,2,"0")+IF(AA63=AC63,1)*IF(AA63+AC63=0,0,1)+IF(AD63&gt;AF63,2,"0")+IF(AD63=AF63,1)*IF(AD63+AF63=0,0,1)+IF(AG63&gt;AI63,2,"0")+IF(AG63=AI63,1)*IF(AG63+AI63=0,0,1)+IF(AJ63&gt;AL63,2,"0")+IF(AJ63=AL63,1)*IF(AJ63+AL63=0,0,1)+IF(AM63&gt;AO63,2,"0")+IF(AM63=AO63,1)*IF(AM63+AO63=0,0,1)+IF(AP63&gt;AR63,2,"0")+IF(AP63=AR63,1)*IF(AP63+AR63=0,0,1)+IF(AS63&gt;AU63,2,"0")+IF(AS63=AU63,1)*IF(AS63+AU63=0,0,1)</f>
        <v>0</v>
      </c>
      <c r="AW63" s="326">
        <f>SUM(C63,F63,L63,O63,R63,U63,X63,AA63,AD63,AG63,AJ63,AM63,AP63,AS63)</f>
        <v>0</v>
      </c>
      <c r="AX63" s="327" t="s">
        <v>12</v>
      </c>
      <c r="AY63" s="328">
        <f>SUM(E63,H63,N63,Q63,T63,W63,Z63,AC63,AF63,AI63,AL63,AO63,AR63,AU63)</f>
        <v>0</v>
      </c>
      <c r="AZ63" s="329">
        <f t="shared" si="13"/>
        <v>0</v>
      </c>
      <c r="BA63" s="330">
        <f>IF('poznámky'!AA52=3,'poznámky'!A19)+IF('poznámky'!AA53=3,'poznámky'!A20)+IF('poznámky'!AA54=3,'poznámky'!A21)+IF('poznámky'!AA55=3,'poznámky'!A22)+IF('poznámky'!AA56=3,'poznámky'!A23)+IF('poznámky'!AA57=3,'poznámky'!A24)+IF('poznámky'!AA58=3,'poznámky'!A25)+IF('poznámky'!AA59=3,'poznámky'!A26)+IF('poznámky'!AA60=3,'poznámky'!A27)+IF('poznámky'!AA61=3,'poznámky'!A28)+IF('poznámky'!AA62=3,'poznámky'!A29)+IF('poznámky'!AA63=3,'poznámky'!A30)+IF('poznámky'!AA64=3,'poznámky'!A31)+IF('poznámky'!AA65=3,'poznámky'!A32)+IF('poznámky'!AA66=3,'poznámky'!A33)</f>
        <v>3</v>
      </c>
      <c r="BB63" s="331" t="s">
        <v>13</v>
      </c>
      <c r="BC63" s="332" t="str">
        <f t="shared" si="14"/>
        <v/>
      </c>
      <c r="BD63" s="259">
        <f>SUM(AV63,'2_ kolo'!BD63)</f>
        <v>0</v>
      </c>
      <c r="BE63" s="260">
        <f>SUM(AW63,'2_ kolo'!BE63)</f>
        <v>0</v>
      </c>
      <c r="BF63" s="261" t="s">
        <v>12</v>
      </c>
      <c r="BG63" s="262">
        <f>SUM(AY63,'2_ kolo'!BG63)</f>
        <v>0</v>
      </c>
      <c r="BH63" s="202">
        <f t="shared" si="15"/>
        <v>0</v>
      </c>
      <c r="BI63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3" s="204" t="s">
        <v>13</v>
      </c>
      <c r="BK63" s="205" t="str">
        <f t="shared" si="16"/>
        <v/>
      </c>
      <c r="BM63" s="150"/>
    </row>
    <row r="64" ht="21.75" customHeight="1">
      <c r="A64" s="180">
        <v>4.0</v>
      </c>
      <c r="B64" s="265" t="str">
        <f>'2_ kolo'!B64</f>
        <v/>
      </c>
      <c r="C64" s="183"/>
      <c r="D64" s="184" t="s">
        <v>12</v>
      </c>
      <c r="E64" s="185"/>
      <c r="F64" s="183"/>
      <c r="G64" s="184" t="s">
        <v>12</v>
      </c>
      <c r="H64" s="185"/>
      <c r="I64" s="183"/>
      <c r="J64" s="184" t="s">
        <v>12</v>
      </c>
      <c r="K64" s="185"/>
      <c r="L64" s="182" t="s">
        <v>37</v>
      </c>
      <c r="M64" s="40"/>
      <c r="N64" s="41"/>
      <c r="O64" s="183" t="str">
        <f>N65</f>
        <v/>
      </c>
      <c r="P64" s="184" t="s">
        <v>12</v>
      </c>
      <c r="Q64" s="185" t="str">
        <f>L65</f>
        <v/>
      </c>
      <c r="R64" s="183" t="str">
        <f>N66</f>
        <v/>
      </c>
      <c r="S64" s="184" t="s">
        <v>12</v>
      </c>
      <c r="T64" s="185" t="str">
        <f>L66</f>
        <v/>
      </c>
      <c r="U64" s="183" t="str">
        <f>N67</f>
        <v/>
      </c>
      <c r="V64" s="184" t="s">
        <v>12</v>
      </c>
      <c r="W64" s="185" t="str">
        <f>L67</f>
        <v/>
      </c>
      <c r="X64" s="186" t="str">
        <f>N68</f>
        <v/>
      </c>
      <c r="Y64" s="187" t="s">
        <v>12</v>
      </c>
      <c r="Z64" s="189" t="str">
        <f>L68</f>
        <v/>
      </c>
      <c r="AA64" s="186" t="str">
        <f>N69</f>
        <v/>
      </c>
      <c r="AB64" s="187" t="s">
        <v>12</v>
      </c>
      <c r="AC64" s="189" t="str">
        <f>L69</f>
        <v/>
      </c>
      <c r="AD64" s="186" t="str">
        <f>N70</f>
        <v/>
      </c>
      <c r="AE64" s="187" t="s">
        <v>12</v>
      </c>
      <c r="AF64" s="189" t="str">
        <f>L70</f>
        <v/>
      </c>
      <c r="AG64" s="186" t="str">
        <f>N71</f>
        <v/>
      </c>
      <c r="AH64" s="187" t="s">
        <v>12</v>
      </c>
      <c r="AI64" s="189" t="str">
        <f>L71</f>
        <v/>
      </c>
      <c r="AJ64" s="186" t="str">
        <f>N72</f>
        <v/>
      </c>
      <c r="AK64" s="187" t="s">
        <v>12</v>
      </c>
      <c r="AL64" s="188" t="str">
        <f>L72</f>
        <v/>
      </c>
      <c r="AM64" s="186" t="str">
        <f>N73</f>
        <v/>
      </c>
      <c r="AN64" s="187" t="s">
        <v>12</v>
      </c>
      <c r="AO64" s="189" t="str">
        <f>L73</f>
        <v/>
      </c>
      <c r="AP64" s="186" t="str">
        <f>N74</f>
        <v/>
      </c>
      <c r="AQ64" s="187" t="s">
        <v>12</v>
      </c>
      <c r="AR64" s="189" t="str">
        <f>L74</f>
        <v/>
      </c>
      <c r="AS64" s="186" t="str">
        <f>N75</f>
        <v/>
      </c>
      <c r="AT64" s="187" t="s">
        <v>12</v>
      </c>
      <c r="AU64" s="188" t="str">
        <f>L75</f>
        <v/>
      </c>
      <c r="AV64" s="325">
        <f>IF(C64&gt;E64,2,"0")+IF(C64=E64,1)*IF(C64+E64=0,0,1)+IF(F64&gt;H64,2,"0")+IF(F64=H64,1)*IF(F64+H64=0,0,1)+IF(I64&gt;K64,2,"0")+IF(I64=K64,1)*IF(I64+K64=0,0,1)+IF(O64&gt;Q64,2,"0")+IF(O64=Q64,1)*IF(O64+Q64=0,0,1)+IF(R64&gt;T64,2,"0")+IF(R64=T64,1)*IF(R64+T64=0,0,1)+IF(U64&gt;W64,2,"0")+IF(U64=W64,1)*IF(U64+W64=0,0,1)+IF(X64&gt;Z64,2,"0")+IF(X64=Z64,1)*IF(X64+Z64=0,0,1)+IF(AA64&gt;AC64,2,"0")+IF(AA64=AC64,1)*IF(AA64+AC64=0,0,1)+IF(AD64&gt;AF64,2,"0")+IF(AD64=AF64,1)*IF(AD64+AF64=0,0,1)+IF(AG64&gt;AI64,2,"0")+IF(AG64=AI64,1)*IF(AG64+AI64=0,0,1)+IF(AJ64&gt;AL64,2,"0")+IF(AJ64=AL64,1)*IF(AJ64+AL64=0,0,1)+IF(AM64&gt;AO64,2,"0")+IF(AM64=AO64,1)*IF(AM64+AO64=0,0,1)+IF(AP64&gt;AR64,2,"0")+IF(AP64=AR64,1)*IF(AP64+AR64=0,0,1)+IF(AS64&gt;AU64,2,"0")+IF(AS64=AU64,1)*IF(AS64+AU64=0,0,1)</f>
        <v>0</v>
      </c>
      <c r="AW64" s="326">
        <f>SUM(C64,F64,I64,O64,R64,U64,X64,AA64,AD64,AG64,AJ64,AM64,AP64,AS64)</f>
        <v>0</v>
      </c>
      <c r="AX64" s="327" t="s">
        <v>12</v>
      </c>
      <c r="AY64" s="328">
        <f>SUM(E64,H64,K64,Q64,T64,W64,Z64,AC64,AF64,AI64,AL64,AO64,AR64,AU64)</f>
        <v>0</v>
      </c>
      <c r="AZ64" s="329">
        <f t="shared" si="13"/>
        <v>0</v>
      </c>
      <c r="BA64" s="330">
        <f>IF('poznámky'!AA52=4,'poznámky'!A19)+IF('poznámky'!AA53=4,'poznámky'!A20)+IF('poznámky'!AA54=4,'poznámky'!A21)+IF('poznámky'!AA55=4,'poznámky'!A22)+IF('poznámky'!AA56=4,'poznámky'!A23)+IF('poznámky'!AA57=4,'poznámky'!A24)+IF('poznámky'!AA58=4,'poznámky'!A25)+IF('poznámky'!AA59=4,'poznámky'!A26)+IF('poznámky'!AA60=4,'poznámky'!A27)+IF('poznámky'!AA61=4,'poznámky'!A28)+IF('poznámky'!AA62=4,'poznámky'!A29)+IF('poznámky'!AA63=4,'poznámky'!A30)+IF('poznámky'!AA64=4,'poznámky'!A31)+IF('poznámky'!AA65=4,'poznámky'!A32)+IF('poznámky'!AA66=4,'poznámky'!A33)</f>
        <v>4</v>
      </c>
      <c r="BB64" s="331" t="s">
        <v>13</v>
      </c>
      <c r="BC64" s="332" t="str">
        <f t="shared" si="14"/>
        <v/>
      </c>
      <c r="BD64" s="259">
        <f>SUM(AV64,'2_ kolo'!BD64)</f>
        <v>0</v>
      </c>
      <c r="BE64" s="260">
        <f>SUM(AW64,'2_ kolo'!BE64)</f>
        <v>0</v>
      </c>
      <c r="BF64" s="261" t="s">
        <v>12</v>
      </c>
      <c r="BG64" s="262">
        <f>SUM(AY64,'2_ kolo'!BG64)</f>
        <v>0</v>
      </c>
      <c r="BH64" s="202">
        <f t="shared" si="15"/>
        <v>0</v>
      </c>
      <c r="BI64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4" s="204" t="s">
        <v>13</v>
      </c>
      <c r="BK64" s="205" t="str">
        <f t="shared" si="16"/>
        <v/>
      </c>
      <c r="BM64" s="333" t="s">
        <v>57</v>
      </c>
    </row>
    <row r="65" ht="21.75" customHeight="1">
      <c r="A65" s="180">
        <v>5.0</v>
      </c>
      <c r="B65" s="265" t="str">
        <f>'2_ kolo'!B65</f>
        <v/>
      </c>
      <c r="C65" s="183"/>
      <c r="D65" s="184" t="s">
        <v>12</v>
      </c>
      <c r="E65" s="185"/>
      <c r="F65" s="183"/>
      <c r="G65" s="184" t="s">
        <v>12</v>
      </c>
      <c r="H65" s="185"/>
      <c r="I65" s="183"/>
      <c r="J65" s="184" t="s">
        <v>12</v>
      </c>
      <c r="K65" s="185"/>
      <c r="L65" s="183"/>
      <c r="M65" s="184" t="s">
        <v>12</v>
      </c>
      <c r="N65" s="185"/>
      <c r="O65" s="182" t="s">
        <v>39</v>
      </c>
      <c r="P65" s="40"/>
      <c r="Q65" s="41"/>
      <c r="R65" s="183" t="str">
        <f>Q66</f>
        <v/>
      </c>
      <c r="S65" s="184" t="s">
        <v>12</v>
      </c>
      <c r="T65" s="185" t="str">
        <f>O66</f>
        <v/>
      </c>
      <c r="U65" s="183" t="str">
        <f>Q67</f>
        <v/>
      </c>
      <c r="V65" s="184" t="s">
        <v>12</v>
      </c>
      <c r="W65" s="185" t="str">
        <f>O67</f>
        <v/>
      </c>
      <c r="X65" s="186" t="str">
        <f>Q68</f>
        <v/>
      </c>
      <c r="Y65" s="187" t="s">
        <v>12</v>
      </c>
      <c r="Z65" s="189" t="str">
        <f>O68</f>
        <v/>
      </c>
      <c r="AA65" s="186" t="str">
        <f>Q69</f>
        <v/>
      </c>
      <c r="AB65" s="187" t="s">
        <v>12</v>
      </c>
      <c r="AC65" s="189" t="str">
        <f>O69</f>
        <v/>
      </c>
      <c r="AD65" s="186" t="str">
        <f>Q70</f>
        <v/>
      </c>
      <c r="AE65" s="187" t="s">
        <v>12</v>
      </c>
      <c r="AF65" s="189" t="str">
        <f>O70</f>
        <v/>
      </c>
      <c r="AG65" s="186" t="str">
        <f>Q71</f>
        <v/>
      </c>
      <c r="AH65" s="187" t="s">
        <v>12</v>
      </c>
      <c r="AI65" s="189" t="str">
        <f>O71</f>
        <v/>
      </c>
      <c r="AJ65" s="186" t="str">
        <f>Q72</f>
        <v/>
      </c>
      <c r="AK65" s="187" t="s">
        <v>12</v>
      </c>
      <c r="AL65" s="188" t="str">
        <f>O72</f>
        <v/>
      </c>
      <c r="AM65" s="186" t="str">
        <f>Q73</f>
        <v/>
      </c>
      <c r="AN65" s="187" t="s">
        <v>12</v>
      </c>
      <c r="AO65" s="189" t="str">
        <f>O73</f>
        <v/>
      </c>
      <c r="AP65" s="186" t="str">
        <f>Q74</f>
        <v/>
      </c>
      <c r="AQ65" s="187" t="s">
        <v>12</v>
      </c>
      <c r="AR65" s="189" t="str">
        <f>O74</f>
        <v/>
      </c>
      <c r="AS65" s="186" t="str">
        <f>Q75</f>
        <v/>
      </c>
      <c r="AT65" s="187" t="s">
        <v>12</v>
      </c>
      <c r="AU65" s="188" t="str">
        <f>O75</f>
        <v/>
      </c>
      <c r="AV65" s="325">
        <f>IF(C65&gt;E65,2,"0")+IF(C65=E65,1)*IF(C65+E65=0,0,1)+IF(F65&gt;H65,2,"0")+IF(F65=H65,1)*IF(F65+H65=0,0,1)+IF(I65&gt;K65,2,"0")+IF(I65=K65,1)*IF(I65+K65=0,0,1)+IF(L65&gt;N65,2,"0")+IF(L65=N65,1)*IF(L65+N65=0,0,1)+IF(R65&gt;T65,2,"0")+IF(R65=T65,1)*IF(R65+T65=0,0,1)+IF(U65&gt;W65,2,"0")+IF(U65=W65,1)*IF(U65+W65=0,0,1)+IF(X65&gt;Z65,2,"0")+IF(X65=Z65,1)*IF(X65+Z65=0,0,1)+IF(AA65&gt;AC65,2,"0")+IF(AA65=AC65,1)*IF(AA65+AC65=0,0,1)+IF(AD65&gt;AF65,2,"0")+IF(AD65=AF65,1)*IF(AD65+AF65=0,0,1)+IF(AG65&gt;AI65,2,"0")+IF(AG65=AI65,1)*IF(AG65+AI65=0,0,1)+IF(AJ65&gt;AL65,2,"0")+IF(AJ65=AL65,1)*IF(AJ65+AL65=0,0,1)+IF(AM65&gt;AO65,2,"0")+IF(AM65=AO65,1)*IF(AM65+AO65=0,0,1)+IF(AP65&gt;AR65,2,"0")+IF(AP65=AR65,1)*IF(AP65+AR65=0,0,1)+IF(AS65&gt;AU65,2,"0")+IF(AS65=AU65,1)*IF(AS65+AU65=0,0,1)</f>
        <v>0</v>
      </c>
      <c r="AW65" s="326">
        <f>SUM(C65,F65,I65,L65,R65,U65,X65,AA65,AD65,AG65,AJ65,AM65,AP65,AS65)</f>
        <v>0</v>
      </c>
      <c r="AX65" s="327" t="s">
        <v>12</v>
      </c>
      <c r="AY65" s="328">
        <f>SUM(E65,H65,K65,N65,T65,W65,Z65,AC65,AF65,AI65,AL65,AO65,AR65,AU65)</f>
        <v>0</v>
      </c>
      <c r="AZ65" s="329">
        <f t="shared" si="13"/>
        <v>0</v>
      </c>
      <c r="BA65" s="330">
        <f>IF('poznámky'!AA52=5,'poznámky'!A19)+IF('poznámky'!AA53=5,'poznámky'!A20)+IF('poznámky'!AA54=5,'poznámky'!A21)+IF('poznámky'!AA55=5,'poznámky'!A22)+IF('poznámky'!AA56=5,'poznámky'!A23)+IF('poznámky'!AA57=5,'poznámky'!A24)+IF('poznámky'!AA58=5,'poznámky'!A25)+IF('poznámky'!AA59=5,'poznámky'!A26)+IF('poznámky'!AA60=5,'poznámky'!A27)+IF('poznámky'!AA61=5,'poznámky'!A28)+IF('poznámky'!AA62=5,'poznámky'!A29)+IF('poznámky'!AA63=5,'poznámky'!A30)+IF('poznámky'!AA64=5,'poznámky'!A31)+IF('poznámky'!AA65=5,'poznámky'!A32)+IF('poznámky'!AA66=5,'poznámky'!A33)</f>
        <v>5</v>
      </c>
      <c r="BB65" s="331" t="s">
        <v>13</v>
      </c>
      <c r="BC65" s="332" t="str">
        <f t="shared" si="14"/>
        <v/>
      </c>
      <c r="BD65" s="259">
        <f>SUM(AV65,'2_ kolo'!BD65)</f>
        <v>0</v>
      </c>
      <c r="BE65" s="260">
        <f>SUM(AW65,'2_ kolo'!BE65)</f>
        <v>0</v>
      </c>
      <c r="BF65" s="261" t="s">
        <v>12</v>
      </c>
      <c r="BG65" s="262">
        <f>SUM(AY65,'2_ kolo'!BG65)</f>
        <v>0</v>
      </c>
      <c r="BH65" s="202">
        <f t="shared" si="15"/>
        <v>0</v>
      </c>
      <c r="BI65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5" s="204" t="s">
        <v>13</v>
      </c>
      <c r="BK65" s="205" t="str">
        <f t="shared" si="16"/>
        <v/>
      </c>
    </row>
    <row r="66" ht="21.75" customHeight="1">
      <c r="A66" s="180">
        <v>6.0</v>
      </c>
      <c r="B66" s="265" t="str">
        <f>'2_ kolo'!B66</f>
        <v/>
      </c>
      <c r="C66" s="183"/>
      <c r="D66" s="184" t="s">
        <v>12</v>
      </c>
      <c r="E66" s="185"/>
      <c r="F66" s="183"/>
      <c r="G66" s="184" t="s">
        <v>12</v>
      </c>
      <c r="H66" s="185"/>
      <c r="I66" s="183"/>
      <c r="J66" s="184" t="s">
        <v>12</v>
      </c>
      <c r="K66" s="185"/>
      <c r="L66" s="183"/>
      <c r="M66" s="184" t="s">
        <v>12</v>
      </c>
      <c r="N66" s="185"/>
      <c r="O66" s="183"/>
      <c r="P66" s="184" t="s">
        <v>12</v>
      </c>
      <c r="Q66" s="185"/>
      <c r="R66" s="182" t="s">
        <v>40</v>
      </c>
      <c r="S66" s="40"/>
      <c r="T66" s="41"/>
      <c r="U66" s="183" t="str">
        <f>T67</f>
        <v/>
      </c>
      <c r="V66" s="184" t="s">
        <v>12</v>
      </c>
      <c r="W66" s="185" t="str">
        <f>R67</f>
        <v/>
      </c>
      <c r="X66" s="186" t="str">
        <f>T68</f>
        <v/>
      </c>
      <c r="Y66" s="187" t="s">
        <v>12</v>
      </c>
      <c r="Z66" s="189" t="str">
        <f>R68</f>
        <v/>
      </c>
      <c r="AA66" s="186" t="str">
        <f>T69</f>
        <v/>
      </c>
      <c r="AB66" s="187" t="s">
        <v>12</v>
      </c>
      <c r="AC66" s="189" t="str">
        <f>R69</f>
        <v/>
      </c>
      <c r="AD66" s="186" t="str">
        <f>T70</f>
        <v/>
      </c>
      <c r="AE66" s="187" t="s">
        <v>12</v>
      </c>
      <c r="AF66" s="189" t="str">
        <f>R70</f>
        <v/>
      </c>
      <c r="AG66" s="186" t="str">
        <f>T71</f>
        <v/>
      </c>
      <c r="AH66" s="187" t="s">
        <v>12</v>
      </c>
      <c r="AI66" s="189" t="str">
        <f>R71</f>
        <v/>
      </c>
      <c r="AJ66" s="186" t="str">
        <f>T72</f>
        <v/>
      </c>
      <c r="AK66" s="187" t="s">
        <v>12</v>
      </c>
      <c r="AL66" s="188" t="str">
        <f>R72</f>
        <v/>
      </c>
      <c r="AM66" s="186" t="str">
        <f>T73</f>
        <v/>
      </c>
      <c r="AN66" s="187" t="s">
        <v>12</v>
      </c>
      <c r="AO66" s="188" t="str">
        <f>R73</f>
        <v/>
      </c>
      <c r="AP66" s="186" t="str">
        <f>T74</f>
        <v/>
      </c>
      <c r="AQ66" s="187" t="s">
        <v>12</v>
      </c>
      <c r="AR66" s="189" t="str">
        <f>R74</f>
        <v/>
      </c>
      <c r="AS66" s="186" t="str">
        <f>T75</f>
        <v/>
      </c>
      <c r="AT66" s="187" t="s">
        <v>12</v>
      </c>
      <c r="AU66" s="188" t="str">
        <f>R75</f>
        <v/>
      </c>
      <c r="AV66" s="325">
        <f>IF(C66&gt;E66,2,"0")+IF(C66=E66,1)*IF(C66+E66=0,0,1)+IF(F66&gt;H66,2,"0")+IF(F66=H66,1)*IF(F66+H66=0,0,1)+IF(I66&gt;K66,2,"0")+IF(I66=K66,1)*IF(I66+K66=0,0,1)+IF(L66&gt;N66,2,"0")+IF(L66=N66,1)*IF(L66+N66=0,0,1)+IF(O66&gt;Q66,2,"0")+IF(O66=Q66,1)*IF(O66+Q66=0,0,1)+IF(U66&gt;W66,2,"0")+IF(U66=W66,1)*IF(U66+W66=0,0,1)+IF(X66&gt;Z66,2,"0")+IF(X66=Z66,1)*IF(X66+Z66=0,0,1)+IF(AA66&gt;AC66,2,"0")+IF(AA66=AC66,1)*IF(AA66+AC66=0,0,1)+IF(AD66&gt;AF66,2,"0")+IF(AD66=AF66,1)*IF(AD66+AF66=0,0,1)+IF(AG66&gt;AI66,2,"0")+IF(AG66=AI66,1)*IF(AG66+AI66=0,0,1)+IF(AJ66&gt;AL66,2,"0")+IF(AJ66=AL66,1)*IF(AJ66+AL66=0,0,1)+IF(AM66&gt;AO66,2,"0")+IF(AM66=AO66,1)*IF(AM66+AO66=0,0,1)+IF(AP66&gt;AR66,2,"0")+IF(AP66=AR66,1)*IF(AP66+AR66=0,0,1)+IF(AS66&gt;AU66,2,"0")+IF(AS66=AU66,1)*IF(AS66+AU66=0,0,1)</f>
        <v>0</v>
      </c>
      <c r="AW66" s="326">
        <f>SUM(C66,F66,I66,L66,O66,U66,X66,AA66,AD66,AG66,AJ66,AM66,AP66,AS66)</f>
        <v>0</v>
      </c>
      <c r="AX66" s="327" t="s">
        <v>12</v>
      </c>
      <c r="AY66" s="328">
        <f>SUM(E66,H66,K66,N66,Q66,W66,Z66,AC66,AF66,AI66,AL66,AO66,AR66,AU66)</f>
        <v>0</v>
      </c>
      <c r="AZ66" s="329">
        <f t="shared" si="13"/>
        <v>0</v>
      </c>
      <c r="BA66" s="330">
        <f>IF('poznámky'!AA52=6,'poznámky'!A19)+IF('poznámky'!AA53=6,'poznámky'!A20)+IF('poznámky'!AA54=6,'poznámky'!A21)+IF('poznámky'!AA55=6,'poznámky'!A22)+IF('poznámky'!AA56=6,'poznámky'!A23)+IF('poznámky'!AA57=6,'poznámky'!A24)+IF('poznámky'!AA58=6,'poznámky'!A25)+IF('poznámky'!AA59=6,'poznámky'!A26)+IF('poznámky'!AA60=6,'poznámky'!A27)+IF('poznámky'!AA61=6,'poznámky'!A28)+IF('poznámky'!AA62=6,'poznámky'!A29)+IF('poznámky'!AA63=6,'poznámky'!A30)+IF('poznámky'!AA64=6,'poznámky'!A31)+IF('poznámky'!AA65=6,'poznámky'!A32)+IF('poznámky'!AA66=6,'poznámky'!A33)</f>
        <v>6</v>
      </c>
      <c r="BB66" s="331" t="s">
        <v>13</v>
      </c>
      <c r="BC66" s="332" t="str">
        <f t="shared" si="14"/>
        <v/>
      </c>
      <c r="BD66" s="259">
        <f>SUM(AV66,'2_ kolo'!BD66)</f>
        <v>0</v>
      </c>
      <c r="BE66" s="260">
        <f>SUM(AW66,'2_ kolo'!BE66)</f>
        <v>0</v>
      </c>
      <c r="BF66" s="261" t="s">
        <v>12</v>
      </c>
      <c r="BG66" s="262">
        <f>SUM(AY66,'2_ kolo'!BG66)</f>
        <v>0</v>
      </c>
      <c r="BH66" s="202">
        <f t="shared" si="15"/>
        <v>0</v>
      </c>
      <c r="BI66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6" s="204" t="s">
        <v>13</v>
      </c>
      <c r="BK66" s="205" t="str">
        <f t="shared" si="16"/>
        <v/>
      </c>
    </row>
    <row r="67" ht="21.75" customHeight="1">
      <c r="A67" s="180">
        <v>7.0</v>
      </c>
      <c r="B67" s="265" t="str">
        <f>'2_ kolo'!B67</f>
        <v/>
      </c>
      <c r="C67" s="183"/>
      <c r="D67" s="184" t="s">
        <v>12</v>
      </c>
      <c r="E67" s="185"/>
      <c r="F67" s="183"/>
      <c r="G67" s="184" t="s">
        <v>12</v>
      </c>
      <c r="H67" s="185"/>
      <c r="I67" s="183"/>
      <c r="J67" s="184" t="s">
        <v>12</v>
      </c>
      <c r="K67" s="185"/>
      <c r="L67" s="183"/>
      <c r="M67" s="184" t="s">
        <v>12</v>
      </c>
      <c r="N67" s="185"/>
      <c r="O67" s="183"/>
      <c r="P67" s="184" t="s">
        <v>12</v>
      </c>
      <c r="Q67" s="185"/>
      <c r="R67" s="183"/>
      <c r="S67" s="184" t="s">
        <v>12</v>
      </c>
      <c r="T67" s="185"/>
      <c r="U67" s="182" t="s">
        <v>41</v>
      </c>
      <c r="V67" s="40"/>
      <c r="W67" s="41"/>
      <c r="X67" s="186" t="str">
        <f>W68</f>
        <v/>
      </c>
      <c r="Y67" s="187" t="s">
        <v>12</v>
      </c>
      <c r="Z67" s="189" t="str">
        <f>U68</f>
        <v/>
      </c>
      <c r="AA67" s="186" t="str">
        <f>W69</f>
        <v/>
      </c>
      <c r="AB67" s="187" t="s">
        <v>12</v>
      </c>
      <c r="AC67" s="189" t="str">
        <f>U69</f>
        <v/>
      </c>
      <c r="AD67" s="186" t="str">
        <f>W70</f>
        <v/>
      </c>
      <c r="AE67" s="187" t="s">
        <v>12</v>
      </c>
      <c r="AF67" s="189" t="str">
        <f>U70</f>
        <v/>
      </c>
      <c r="AG67" s="186" t="str">
        <f>W71</f>
        <v/>
      </c>
      <c r="AH67" s="187" t="s">
        <v>12</v>
      </c>
      <c r="AI67" s="189" t="str">
        <f>U71</f>
        <v/>
      </c>
      <c r="AJ67" s="186" t="str">
        <f>W72</f>
        <v/>
      </c>
      <c r="AK67" s="187" t="s">
        <v>12</v>
      </c>
      <c r="AL67" s="188" t="str">
        <f>U72</f>
        <v/>
      </c>
      <c r="AM67" s="186" t="str">
        <f>W73</f>
        <v/>
      </c>
      <c r="AN67" s="187" t="s">
        <v>12</v>
      </c>
      <c r="AO67" s="188" t="str">
        <f>U73</f>
        <v/>
      </c>
      <c r="AP67" s="186" t="str">
        <f>W74</f>
        <v/>
      </c>
      <c r="AQ67" s="187" t="s">
        <v>12</v>
      </c>
      <c r="AR67" s="189" t="str">
        <f>U74</f>
        <v/>
      </c>
      <c r="AS67" s="186" t="str">
        <f>W75</f>
        <v/>
      </c>
      <c r="AT67" s="187" t="s">
        <v>12</v>
      </c>
      <c r="AU67" s="188" t="str">
        <f>U75</f>
        <v/>
      </c>
      <c r="AV67" s="325">
        <f>IF(C67&gt;E67,2,"0")+IF(C67=E67,1)*IF(C67+E67=0,0,1)+IF(F67&gt;H67,2,"0")+IF(F67=H67,1)*IF(F67+H67=0,0,1)+IF(I67&gt;K67,2,"0")+IF(I67=K67,1)*IF(I67+K67=0,0,1)+IF(L67&gt;N67,2,"0")+IF(L67=N67,1)*IF(L67+N67=0,0,1)+IF(O67&gt;Q67,2,"0")+IF(O67=Q67,1)*IF(O67+Q67=0,0,1)+IF(R67&gt;T67,2,"0")+IF(R67=T67,1)*IF(R67+T67=0,0,1)+IF(X67&gt;Z67,2,"0")+IF(X67=Z67,1)*IF(X67+Z67=0,0,1)+IF(AA67&gt;AC67,2,"0")+IF(AA67=AC67,1)*IF(AA67+AC67=0,0,1)+IF(AD67&gt;AF67,2,"0")+IF(AD67=AF67,1)*IF(AD67+AF67=0,0,1)+IF(AG67&gt;AI67,2,"0")+IF(AG67=AI67,1)*IF(AG67+AI67=0,0,1)+IF(AJ67&gt;AL67,2,"0")+IF(AJ67=AL67,1)*IF(AJ67+AL67=0,0,1)+IF(AM67&gt;AO67,2,"0")+IF(AM67=AO67,1)*IF(AM67+AO67=0,0,1)+IF(AP67&gt;AR67,2,"0")+IF(AP67=AR67,1)*IF(AP67+AR67=0,0,1)+IF(AS67&gt;AU67,2,"0")+IF(AS67=AU67,1)*IF(AS67+AU67=0,0,1)</f>
        <v>0</v>
      </c>
      <c r="AW67" s="326">
        <f>SUM(C67,F67,I67,L67,O67,R67,X67,AA67,AD67,AG67,AJ67,AM67,AP67,AS67)</f>
        <v>0</v>
      </c>
      <c r="AX67" s="327" t="s">
        <v>12</v>
      </c>
      <c r="AY67" s="328">
        <f>SUM(E67,H67,K67,N67,Q67,T67,Z67,AC67,AF67,AI67,AL67,AO67,AR67,AU67)</f>
        <v>0</v>
      </c>
      <c r="AZ67" s="329">
        <f t="shared" si="13"/>
        <v>0</v>
      </c>
      <c r="BA67" s="330">
        <f>IF('poznámky'!AA52=7,'poznámky'!A19)+IF('poznámky'!AA53=7,'poznámky'!A20)+IF('poznámky'!AA54=7,'poznámky'!A21)+IF('poznámky'!AA55=7,'poznámky'!A22)+IF('poznámky'!AA56=7,'poznámky'!A23)+IF('poznámky'!AA57=7,'poznámky'!A24)+IF('poznámky'!AA58=7,'poznámky'!A25)+IF('poznámky'!AA59=7,'poznámky'!A26)+IF('poznámky'!AA60=7,'poznámky'!A27)+IF('poznámky'!AA61=7,'poznámky'!A28)+IF('poznámky'!AA62=7,'poznámky'!A29)+IF('poznámky'!AA63=7,'poznámky'!A30)+IF('poznámky'!AA64=7,'poznámky'!A31)+IF('poznámky'!AA65=7,'poznámky'!A32)+IF('poznámky'!AA66=7,'poznámky'!A33)</f>
        <v>7</v>
      </c>
      <c r="BB67" s="331" t="s">
        <v>13</v>
      </c>
      <c r="BC67" s="332" t="str">
        <f t="shared" si="14"/>
        <v/>
      </c>
      <c r="BD67" s="259">
        <f>SUM(AV67,'2_ kolo'!BD67)</f>
        <v>0</v>
      </c>
      <c r="BE67" s="260">
        <f>SUM(AW67,'2_ kolo'!BE67)</f>
        <v>0</v>
      </c>
      <c r="BF67" s="261" t="s">
        <v>12</v>
      </c>
      <c r="BG67" s="262">
        <f>SUM(AY67,'2_ kolo'!BG67)</f>
        <v>0</v>
      </c>
      <c r="BH67" s="202">
        <f t="shared" si="15"/>
        <v>0</v>
      </c>
      <c r="BI67" s="263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7" s="204" t="s">
        <v>13</v>
      </c>
      <c r="BK67" s="205" t="str">
        <f t="shared" si="16"/>
        <v/>
      </c>
    </row>
    <row r="68" ht="21.75" customHeight="1">
      <c r="A68" s="180">
        <v>8.0</v>
      </c>
      <c r="B68" s="266" t="str">
        <f>'2_ kolo'!B68</f>
        <v/>
      </c>
      <c r="C68" s="186"/>
      <c r="D68" s="187" t="s">
        <v>12</v>
      </c>
      <c r="E68" s="189"/>
      <c r="F68" s="186"/>
      <c r="G68" s="187" t="s">
        <v>12</v>
      </c>
      <c r="H68" s="189"/>
      <c r="I68" s="186"/>
      <c r="J68" s="187" t="s">
        <v>12</v>
      </c>
      <c r="K68" s="189"/>
      <c r="L68" s="186"/>
      <c r="M68" s="187" t="s">
        <v>12</v>
      </c>
      <c r="N68" s="189"/>
      <c r="O68" s="186"/>
      <c r="P68" s="187" t="s">
        <v>12</v>
      </c>
      <c r="Q68" s="189"/>
      <c r="R68" s="186"/>
      <c r="S68" s="187" t="s">
        <v>12</v>
      </c>
      <c r="T68" s="189"/>
      <c r="U68" s="186"/>
      <c r="V68" s="187" t="s">
        <v>12</v>
      </c>
      <c r="W68" s="189"/>
      <c r="X68" s="182" t="s">
        <v>42</v>
      </c>
      <c r="Y68" s="40"/>
      <c r="Z68" s="41"/>
      <c r="AA68" s="186" t="str">
        <f>Z69</f>
        <v/>
      </c>
      <c r="AB68" s="187" t="s">
        <v>12</v>
      </c>
      <c r="AC68" s="189" t="str">
        <f>X69</f>
        <v/>
      </c>
      <c r="AD68" s="186" t="str">
        <f>Z70</f>
        <v/>
      </c>
      <c r="AE68" s="187" t="s">
        <v>12</v>
      </c>
      <c r="AF68" s="189" t="str">
        <f>X70</f>
        <v/>
      </c>
      <c r="AG68" s="186" t="str">
        <f>Z71</f>
        <v/>
      </c>
      <c r="AH68" s="187" t="s">
        <v>12</v>
      </c>
      <c r="AI68" s="189" t="str">
        <f>X71</f>
        <v/>
      </c>
      <c r="AJ68" s="186" t="str">
        <f>Z72</f>
        <v/>
      </c>
      <c r="AK68" s="187" t="s">
        <v>12</v>
      </c>
      <c r="AL68" s="188" t="str">
        <f>X72</f>
        <v/>
      </c>
      <c r="AM68" s="186" t="str">
        <f>Z73</f>
        <v/>
      </c>
      <c r="AN68" s="187" t="s">
        <v>12</v>
      </c>
      <c r="AO68" s="188" t="str">
        <f>X73</f>
        <v/>
      </c>
      <c r="AP68" s="186" t="str">
        <f>Z74</f>
        <v/>
      </c>
      <c r="AQ68" s="187" t="s">
        <v>12</v>
      </c>
      <c r="AR68" s="189" t="str">
        <f>X74</f>
        <v/>
      </c>
      <c r="AS68" s="186" t="str">
        <f>Z75</f>
        <v/>
      </c>
      <c r="AT68" s="187" t="s">
        <v>12</v>
      </c>
      <c r="AU68" s="188" t="str">
        <f>X75</f>
        <v/>
      </c>
      <c r="AV68" s="334">
        <f>IF(C68&gt;E68,2,"0")+IF(C68=E68,1)*IF(C68+E68=0,0,1)+IF(F68&gt;H68,2,"0")+IF(F68=H68,1)*IF(F68+H68=0,0,1)+IF(I68&gt;K68,2,"0")+IF(I68=K68,1)*IF(I68+K68=0,0,1)+IF(L68&gt;N68,2,"0")+IF(L68=N68,1)*IF(L68+N68=0,0,1)+IF(O68&gt;Q68,2,"0")+IF(O68=Q68,1)*IF(O68+Q68=0,0,1)+IF(R68&gt;T68,2,"0")+IF(R68=T68,1)*IF(R68+T68=0,0,1)+IF(U68&gt;W68,2,"0")+IF(U68=W68,1)*IF(U68+W68=0,0,1)+IF(AA68&gt;AC68,2,"0")+IF(AA68=AC68,1)*IF(AA68+AC68=0,0,1)+IF(AD68&gt;AF68,2,"0")+IF(AD68=AF68,1)*IF(AD68+AF68=0,0,1)+IF(AG68&gt;AI68,2,"0")+IF(AG68=AI68,1)*IF(AG68+AI68=0,0,1)+IF(AJ68&gt;AL68,2,"0")+IF(AJ68=AL68,1)*IF(AJ68+AL68=0,0,1)+IF(AM68&gt;AO68,2,"0")+IF(AM68=AO68,1)*IF(AM68+AO68=0,0,1)+IF(AP68&gt;AR68,2,"0")+IF(AP68=AR68,1)*IF(AP68+AR68=0,0,1)+IF(AS68&gt;AU68,2,"0")+IF(AS68=AU68,1)*IF(AS68+AU68=0,0,1)</f>
        <v>0</v>
      </c>
      <c r="AW68" s="335">
        <f>SUM(C68,F68,I68,L68,O68,R68,U68,AA68,AD68,AG68,AJ68,AM68,AP68,AS68)</f>
        <v>0</v>
      </c>
      <c r="AX68" s="336" t="s">
        <v>12</v>
      </c>
      <c r="AY68" s="337">
        <f>SUM(E68,H68,K68,N68,Q68,T68,W68,AC68,AF68,AI68,AL68,AO68,AR68,AU68)</f>
        <v>0</v>
      </c>
      <c r="AZ68" s="338">
        <f t="shared" si="13"/>
        <v>0</v>
      </c>
      <c r="BA68" s="339">
        <f>IF('poznámky'!AA52=8,'poznámky'!A19)+IF('poznámky'!AA53=8,'poznámky'!A20)+IF('poznámky'!AA54=8,'poznámky'!A21)+IF('poznámky'!AA55=8,'poznámky'!A22)+IF('poznámky'!AA56=8,'poznámky'!A23)+IF('poznámky'!AA57=8,'poznámky'!A24)+IF('poznámky'!AA58=8,'poznámky'!A25)+IF('poznámky'!AA59=8,'poznámky'!A26)+IF('poznámky'!AA60=8,'poznámky'!A27)+IF('poznámky'!AA61=8,'poznámky'!A28)+IF('poznámky'!AA62=8,'poznámky'!A29)+IF('poznámky'!AA63=8,'poznámky'!A30)+IF('poznámky'!AA64=8,'poznámky'!A31)+IF('poznámky'!AA65=8,'poznámky'!A32)+IF('poznámky'!AA66=8,'poznámky'!A33)</f>
        <v>8</v>
      </c>
      <c r="BB68" s="340" t="s">
        <v>13</v>
      </c>
      <c r="BC68" s="341" t="str">
        <f t="shared" si="14"/>
        <v/>
      </c>
      <c r="BD68" s="275">
        <f>SUM(AV68,'2_ kolo'!BD68)</f>
        <v>0</v>
      </c>
      <c r="BE68" s="276">
        <f>SUM(AW68,'2_ kolo'!BE68)</f>
        <v>0</v>
      </c>
      <c r="BF68" s="277" t="s">
        <v>12</v>
      </c>
      <c r="BG68" s="278">
        <f>SUM(AY68,'2_ kolo'!BG68)</f>
        <v>0</v>
      </c>
      <c r="BH68" s="222">
        <f t="shared" si="15"/>
        <v>0</v>
      </c>
      <c r="BI68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8" s="224" t="s">
        <v>13</v>
      </c>
      <c r="BK68" s="225" t="str">
        <f t="shared" si="16"/>
        <v/>
      </c>
      <c r="BM68" s="317"/>
      <c r="BN68" s="151"/>
    </row>
    <row r="69" ht="21.75" customHeight="1">
      <c r="A69" s="180">
        <v>9.0</v>
      </c>
      <c r="B69" s="266" t="str">
        <f>'2_ kolo'!B69</f>
        <v/>
      </c>
      <c r="C69" s="186"/>
      <c r="D69" s="187" t="s">
        <v>12</v>
      </c>
      <c r="E69" s="189"/>
      <c r="F69" s="186"/>
      <c r="G69" s="187" t="s">
        <v>12</v>
      </c>
      <c r="H69" s="189"/>
      <c r="I69" s="186"/>
      <c r="J69" s="187" t="s">
        <v>12</v>
      </c>
      <c r="K69" s="189"/>
      <c r="L69" s="186"/>
      <c r="M69" s="187" t="s">
        <v>12</v>
      </c>
      <c r="N69" s="189"/>
      <c r="O69" s="186"/>
      <c r="P69" s="187" t="s">
        <v>12</v>
      </c>
      <c r="Q69" s="189"/>
      <c r="R69" s="186"/>
      <c r="S69" s="187" t="s">
        <v>12</v>
      </c>
      <c r="T69" s="189"/>
      <c r="U69" s="186"/>
      <c r="V69" s="187" t="s">
        <v>12</v>
      </c>
      <c r="W69" s="189"/>
      <c r="X69" s="186"/>
      <c r="Y69" s="187" t="s">
        <v>12</v>
      </c>
      <c r="Z69" s="189"/>
      <c r="AA69" s="182" t="s">
        <v>43</v>
      </c>
      <c r="AB69" s="40"/>
      <c r="AC69" s="41"/>
      <c r="AD69" s="186" t="str">
        <f>AC70</f>
        <v/>
      </c>
      <c r="AE69" s="187" t="s">
        <v>12</v>
      </c>
      <c r="AF69" s="189" t="str">
        <f>AA70</f>
        <v/>
      </c>
      <c r="AG69" s="186" t="str">
        <f>AC71</f>
        <v/>
      </c>
      <c r="AH69" s="187" t="s">
        <v>12</v>
      </c>
      <c r="AI69" s="189" t="str">
        <f>AA71</f>
        <v/>
      </c>
      <c r="AJ69" s="186" t="str">
        <f>AC72</f>
        <v/>
      </c>
      <c r="AK69" s="187" t="s">
        <v>12</v>
      </c>
      <c r="AL69" s="188" t="str">
        <f>AA72</f>
        <v/>
      </c>
      <c r="AM69" s="186" t="str">
        <f>AC73</f>
        <v/>
      </c>
      <c r="AN69" s="187" t="s">
        <v>12</v>
      </c>
      <c r="AO69" s="188" t="str">
        <f>AA73</f>
        <v/>
      </c>
      <c r="AP69" s="186" t="str">
        <f>AC74</f>
        <v/>
      </c>
      <c r="AQ69" s="187" t="s">
        <v>12</v>
      </c>
      <c r="AR69" s="189" t="str">
        <f>AA74</f>
        <v/>
      </c>
      <c r="AS69" s="186" t="str">
        <f>AC75</f>
        <v/>
      </c>
      <c r="AT69" s="187" t="s">
        <v>12</v>
      </c>
      <c r="AU69" s="188" t="str">
        <f>AA75</f>
        <v/>
      </c>
      <c r="AV69" s="334">
        <f>IF(C69&gt;E69,2,"0")+IF(C69=E69,1)*IF(C69+E69=0,0,1)+IF(F69&gt;H69,2,"0")+IF(F69=H69,1)*IF(F69+H69=0,0,1)+IF(I69&gt;K69,2,"0")+IF(I69=K69,1)*IF(I69+K69=0,0,1)+IF(L69&gt;N69,2,"0")+IF(L69=N69,1)*IF(L69+N69=0,0,1)+IF(O69&gt;Q69,2,"0")+IF(O69=Q69,1)*IF(O69+Q69=0,0,1)+IF(R69&gt;T69,2,"0")+IF(R69=T69,1)*IF(R69+T69=0,0,1)+IF(U69&gt;W69,2,"0")+IF(U69=W69,1)*IF(U69+W69=0,0,1)+IF(X69&gt;Z69,2,"0")+IF(X69=Z69,1)*IF(X69+Z69=0,0,1)+IF(AD69&gt;AF69,2,"0")+IF(AD69=AF69,1)*IF(AD69+AF69=0,0,1)+IF(AG69&gt;AI69,2,"0")+IF(AG69=AI69,1)*IF(AG69+AI69=0,0,1)+IF(AJ69&gt;AL69,2,"0")+IF(AJ69=AL69,1)*IF(AJ69+AL69=0,0,1)+IF(AM69&gt;AO69,2,"0")+IF(AM69=AO69,1)*IF(AM69+AO69=0,0,1)+IF(AP69&gt;AR69,2,"0")+IF(AP69=AR69,1)*IF(AP69+AR69=0,0,1)+IF(AS69&gt;AU69,2,"0")+IF(AS69=AU69,1)*IF(AS69+AU69=0,0,1)</f>
        <v>0</v>
      </c>
      <c r="AW69" s="335">
        <f>SUM(C69,F69,I69,L69,O69,R69,U69,X69,AD69,AG69,AJ69,AM69,AP69,AS69)</f>
        <v>0</v>
      </c>
      <c r="AX69" s="336" t="s">
        <v>12</v>
      </c>
      <c r="AY69" s="337">
        <f>SUM(E69,H69,K69,N69,Q69,T69,W69,Z69,AF69,AI69,AL69,AO69,AR69,AU69)</f>
        <v>0</v>
      </c>
      <c r="AZ69" s="338">
        <f t="shared" si="13"/>
        <v>0</v>
      </c>
      <c r="BA69" s="339">
        <f>IF('poznámky'!AA52=9,'poznámky'!A19)+IF('poznámky'!AA53=9,'poznámky'!A20)+IF('poznámky'!AA54=9,'poznámky'!A21)+IF('poznámky'!AA55=9,'poznámky'!A22)+IF('poznámky'!AA56=9,'poznámky'!A23)+IF('poznámky'!AA57=9,'poznámky'!A24)+IF('poznámky'!AA58=9,'poznámky'!A25)+IF('poznámky'!AA59=9,'poznámky'!A26)+IF('poznámky'!AA60=9,'poznámky'!A27)+IF('poznámky'!AA61=9,'poznámky'!A28)+IF('poznámky'!AA62=9,'poznámky'!A29)+IF('poznámky'!AA63=9,'poznámky'!A30)+IF('poznámky'!AA64=9,'poznámky'!A31)+IF('poznámky'!AA65=9,'poznámky'!A32)+IF('poznámky'!AA66=9,'poznámky'!A33)</f>
        <v>9</v>
      </c>
      <c r="BB69" s="340" t="s">
        <v>13</v>
      </c>
      <c r="BC69" s="341" t="str">
        <f t="shared" si="14"/>
        <v/>
      </c>
      <c r="BD69" s="275">
        <f>SUM(AV69,'2_ kolo'!BD69)</f>
        <v>0</v>
      </c>
      <c r="BE69" s="276">
        <f>SUM(AW69,'2_ kolo'!BE69)</f>
        <v>0</v>
      </c>
      <c r="BF69" s="277" t="s">
        <v>12</v>
      </c>
      <c r="BG69" s="278">
        <f>SUM(AY69,'2_ kolo'!BG69)</f>
        <v>0</v>
      </c>
      <c r="BH69" s="222">
        <f t="shared" si="15"/>
        <v>0</v>
      </c>
      <c r="BI69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69" s="224" t="s">
        <v>13</v>
      </c>
      <c r="BK69" s="225" t="str">
        <f t="shared" si="16"/>
        <v/>
      </c>
      <c r="BM69" s="317"/>
      <c r="BN69" s="151"/>
    </row>
    <row r="70" ht="21.75" customHeight="1">
      <c r="A70" s="180">
        <v>10.0</v>
      </c>
      <c r="B70" s="266" t="str">
        <f>'2_ kolo'!B70</f>
        <v/>
      </c>
      <c r="C70" s="186"/>
      <c r="D70" s="187" t="s">
        <v>12</v>
      </c>
      <c r="E70" s="189"/>
      <c r="F70" s="186"/>
      <c r="G70" s="187" t="s">
        <v>12</v>
      </c>
      <c r="H70" s="189"/>
      <c r="I70" s="186"/>
      <c r="J70" s="187" t="s">
        <v>12</v>
      </c>
      <c r="K70" s="189"/>
      <c r="L70" s="186"/>
      <c r="M70" s="187" t="s">
        <v>12</v>
      </c>
      <c r="N70" s="189"/>
      <c r="O70" s="186"/>
      <c r="P70" s="187" t="s">
        <v>12</v>
      </c>
      <c r="Q70" s="189"/>
      <c r="R70" s="186"/>
      <c r="S70" s="187" t="s">
        <v>12</v>
      </c>
      <c r="T70" s="189"/>
      <c r="U70" s="186"/>
      <c r="V70" s="187" t="s">
        <v>12</v>
      </c>
      <c r="W70" s="189"/>
      <c r="X70" s="186"/>
      <c r="Y70" s="187" t="s">
        <v>12</v>
      </c>
      <c r="Z70" s="189"/>
      <c r="AA70" s="186"/>
      <c r="AB70" s="187" t="s">
        <v>12</v>
      </c>
      <c r="AC70" s="189"/>
      <c r="AD70" s="182" t="s">
        <v>35</v>
      </c>
      <c r="AE70" s="40"/>
      <c r="AF70" s="41"/>
      <c r="AG70" s="186" t="str">
        <f>AF71</f>
        <v/>
      </c>
      <c r="AH70" s="187" t="s">
        <v>12</v>
      </c>
      <c r="AI70" s="189" t="str">
        <f>AD71</f>
        <v/>
      </c>
      <c r="AJ70" s="186" t="str">
        <f>AF72</f>
        <v/>
      </c>
      <c r="AK70" s="187" t="s">
        <v>12</v>
      </c>
      <c r="AL70" s="188" t="str">
        <f>AD72</f>
        <v/>
      </c>
      <c r="AM70" s="186" t="str">
        <f>AF73</f>
        <v/>
      </c>
      <c r="AN70" s="187" t="s">
        <v>12</v>
      </c>
      <c r="AO70" s="188" t="str">
        <f>AD73</f>
        <v/>
      </c>
      <c r="AP70" s="186" t="str">
        <f>AF74</f>
        <v/>
      </c>
      <c r="AQ70" s="187" t="s">
        <v>12</v>
      </c>
      <c r="AR70" s="189" t="str">
        <f>AD74</f>
        <v/>
      </c>
      <c r="AS70" s="186" t="str">
        <f>AF75</f>
        <v/>
      </c>
      <c r="AT70" s="187" t="s">
        <v>12</v>
      </c>
      <c r="AU70" s="188" t="str">
        <f>AD75</f>
        <v/>
      </c>
      <c r="AV70" s="334">
        <f>IF(C70=E70,1)*IF(C70+E70=0,0,1)+IF(C70&gt;E70,2,"0")+IF(F70&gt;H70,2,"0")+IF(F70=H70,1)*IF(F70+H70=0,0,1)+IF(I70&gt;K70,2,"0")+IF(I70=K70,1)*IF(I70+K70=0,0,1)+IF(L70&gt;N70,2,"0")+IF(L70=N70,1)*IF(L70+N70=0,0,1)+IF(O70&gt;Q70,2,"0")+IF(O70=Q70,1)*IF(O70+Q70=0,0,1)+IF(R70&gt;T70,2,"0")+IF(R70=T70,1)*IF(R70+T70=0,0,1)+IF(U70&gt;W70,2,"0")+IF(U70=W70,1)*IF(U70+W70=0,0,1)+IF(X70&gt;Z70,2,"0")+IF(X70=Z70,1)*IF(X70+Z70=0,0,1)+IF(AA70&gt;AC70,2,"0")+IF(AA70=AC70,1)*IF(AA70+AC70=0,0,1)+IF(AG70&gt;AI70,2,"0")+IF(AG70=AI70,1)*IF(AG70+AI70=0,0,1)+IF(AJ70&gt;AL70,2,"0")+IF(AJ70=AL70,1)*IF(AJ70+AL70=0,0,1)+IF(AM70&gt;AO70,2,"0")+IF(AM70=AO70,1)*IF(AM70+AO70=0,0,1)+IF(AP70&gt;AR70,2,"0")+IF(AP70=AR70,1)*IF(AP70+AR70=0,0,1)+IF(AS70&gt;AU70,2,"0")+IF(AS70=AU70,1)*IF(AS70+AU70=0,0,1)</f>
        <v>0</v>
      </c>
      <c r="AW70" s="335">
        <f>SUM(C70,F70,I70,L70,O70,R70,U70,X70,AA70,AG70,AJ70,AM70,AP70,AS70)</f>
        <v>0</v>
      </c>
      <c r="AX70" s="336" t="s">
        <v>12</v>
      </c>
      <c r="AY70" s="337">
        <f>SUM(E70,H70,K70,N70,Q70,T70,W70,Z70,AC70,AI70,AL70,AO70,AR70,AU70)</f>
        <v>0</v>
      </c>
      <c r="AZ70" s="338">
        <f t="shared" si="13"/>
        <v>0</v>
      </c>
      <c r="BA70" s="339">
        <f>IF('poznámky'!AA52=10,'poznámky'!A19)+IF('poznámky'!AA53=10,'poznámky'!A20)+IF('poznámky'!AA54=10,'poznámky'!A21)+IF('poznámky'!AA55=10,'poznámky'!A22)+IF('poznámky'!AA56=10,'poznámky'!A23)+IF('poznámky'!AA57=10,'poznámky'!A24)+IF('poznámky'!AA58=10,'poznámky'!A25)+IF('poznámky'!AA59=10,'poznámky'!A26)+IF('poznámky'!AA60=10,'poznámky'!A27)+IF('poznámky'!AA61=10,'poznámky'!A28)+IF('poznámky'!AA62=10,'poznámky'!A29)+IF('poznámky'!AA63=10,'poznámky'!A30)+IF('poznámky'!AA64=10,'poznámky'!A31)+IF('poznámky'!AA65=10,'poznámky'!A32)+IF('poznámky'!AA66=10,'poznámky'!A33)</f>
        <v>10</v>
      </c>
      <c r="BB70" s="340" t="s">
        <v>13</v>
      </c>
      <c r="BC70" s="341" t="str">
        <f t="shared" si="14"/>
        <v/>
      </c>
      <c r="BD70" s="275">
        <f>SUM(AV70,'2_ kolo'!BD70)</f>
        <v>0</v>
      </c>
      <c r="BE70" s="276">
        <f>SUM(AW70,'2_ kolo'!BE70)</f>
        <v>0</v>
      </c>
      <c r="BF70" s="277" t="s">
        <v>12</v>
      </c>
      <c r="BG70" s="278">
        <f>SUM(AY70,'2_ kolo'!BG70)</f>
        <v>0</v>
      </c>
      <c r="BH70" s="222">
        <f t="shared" si="15"/>
        <v>0</v>
      </c>
      <c r="BI70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0" s="224" t="s">
        <v>13</v>
      </c>
      <c r="BK70" s="225" t="str">
        <f t="shared" si="16"/>
        <v/>
      </c>
      <c r="BM70" s="317"/>
      <c r="BN70" s="151"/>
    </row>
    <row r="71" ht="21.75" customHeight="1">
      <c r="A71" s="180">
        <v>11.0</v>
      </c>
      <c r="B71" s="266" t="str">
        <f>'2_ kolo'!B71</f>
        <v/>
      </c>
      <c r="C71" s="186"/>
      <c r="D71" s="187" t="s">
        <v>12</v>
      </c>
      <c r="E71" s="189"/>
      <c r="F71" s="186"/>
      <c r="G71" s="187" t="s">
        <v>12</v>
      </c>
      <c r="H71" s="189"/>
      <c r="I71" s="186"/>
      <c r="J71" s="187" t="s">
        <v>12</v>
      </c>
      <c r="K71" s="189"/>
      <c r="L71" s="186"/>
      <c r="M71" s="187" t="s">
        <v>12</v>
      </c>
      <c r="N71" s="189"/>
      <c r="O71" s="186"/>
      <c r="P71" s="187" t="s">
        <v>12</v>
      </c>
      <c r="Q71" s="189"/>
      <c r="R71" s="186"/>
      <c r="S71" s="187" t="s">
        <v>12</v>
      </c>
      <c r="T71" s="189"/>
      <c r="U71" s="186"/>
      <c r="V71" s="187" t="s">
        <v>12</v>
      </c>
      <c r="W71" s="189"/>
      <c r="X71" s="186"/>
      <c r="Y71" s="187" t="s">
        <v>12</v>
      </c>
      <c r="Z71" s="189"/>
      <c r="AA71" s="186"/>
      <c r="AB71" s="187" t="s">
        <v>12</v>
      </c>
      <c r="AC71" s="189"/>
      <c r="AD71" s="186"/>
      <c r="AE71" s="187" t="s">
        <v>12</v>
      </c>
      <c r="AF71" s="189"/>
      <c r="AG71" s="182"/>
      <c r="AH71" s="40"/>
      <c r="AI71" s="41"/>
      <c r="AJ71" s="186" t="str">
        <f>AI72</f>
        <v/>
      </c>
      <c r="AK71" s="187" t="s">
        <v>12</v>
      </c>
      <c r="AL71" s="188" t="str">
        <f>AG72</f>
        <v/>
      </c>
      <c r="AM71" s="186" t="str">
        <f>AI73</f>
        <v/>
      </c>
      <c r="AN71" s="187" t="s">
        <v>12</v>
      </c>
      <c r="AO71" s="188" t="str">
        <f>AG73</f>
        <v/>
      </c>
      <c r="AP71" s="186" t="str">
        <f>AI74</f>
        <v/>
      </c>
      <c r="AQ71" s="187" t="s">
        <v>12</v>
      </c>
      <c r="AR71" s="189" t="str">
        <f>AG74</f>
        <v/>
      </c>
      <c r="AS71" s="186" t="str">
        <f>AI75</f>
        <v/>
      </c>
      <c r="AT71" s="187" t="s">
        <v>12</v>
      </c>
      <c r="AU71" s="188" t="str">
        <f>AG75</f>
        <v/>
      </c>
      <c r="AV71" s="334">
        <f>IF(C71&gt;E71,2,"0")+IF(C71=E71,1)*IF(C71+E71=0,0,1)+IF(F71&gt;H71,2,"0")+IF(F71=H71,1)*IF(F71+H71=0,0,1)+IF(I71&gt;K71,2,"0")+IF(I71=K71,1)*IF(I71+K71=0,0,1)+IF(L71&gt;N71,2,"0")+IF(L71=N71,1)*IF(L71+N71=0,0,1)+IF(O71&gt;Q71,2,"0")+IF(O71=Q71,1)*IF(O71+Q71=0,0,1)+IF(R71&gt;T71,2,"0")+IF(R71=T71,1)*IF(R71+T71=0,0,1)+IF(U71&gt;W71,2,"0")+IF(U71=W71,1)*IF(U71+W71=0,0,1)+IF(X71&gt;Z71,2,"0")+IF(X71=Z71,1)*IF(X71+Z71=0,0,1)+IF(AA71&gt;AC71,2,"0")+IF(AA71=AC71,1)*IF(AA71+AC71=0,0,1)+IF(AD71&gt;AF71,2,"0")+IF(AD71=AF71,1)*IF(AD71+AF71=0,0,1)+IF(AJ71&gt;AL71,2,"0")+IF(AJ71=AL71,1)*IF(AJ71+AL71=0,0,1)+IF(AM71&gt;AO71,2,"0")+IF(AM71=AO71,1)*IF(AM71+AO71=0,0,1)+IF(AP71&gt;AR71,2,"0")+IF(AP71=AR71,1)*IF(AP71+AR71=0,0,1)+IF(AS71&gt;AU71,2,"0")+IF(AS71=AU71,1)*IF(AS71+AU71=0,0,1)</f>
        <v>0</v>
      </c>
      <c r="AW71" s="335">
        <f>SUM(C71,F71,I71,L71,O71,R71,U71,X71,AA71,AD71,AJ71,AM71,AP71,AS71)</f>
        <v>0</v>
      </c>
      <c r="AX71" s="336" t="s">
        <v>12</v>
      </c>
      <c r="AY71" s="337">
        <f>SUM(E71,H71,K71,N71,Q71,T71,W71,Z71,AC71,AF71,AL71,AO71,AR71,AU71)</f>
        <v>0</v>
      </c>
      <c r="AZ71" s="338">
        <f t="shared" si="13"/>
        <v>0</v>
      </c>
      <c r="BA71" s="339">
        <f>IF('poznámky'!AA52=11,'poznámky'!A19)+IF('poznámky'!AA53=11,'poznámky'!A20)+IF('poznámky'!AA54=11,'poznámky'!A21)+IF('poznámky'!AA55=11,'poznámky'!A22)+IF('poznámky'!AA56=11,'poznámky'!A23)+IF('poznámky'!AA57=11,'poznámky'!A24)+IF('poznámky'!AA58=11,'poznámky'!A25)+IF('poznámky'!AA59=11,'poznámky'!A26)+IF('poznámky'!AA60=11,'poznámky'!A27)+IF('poznámky'!AA61=11,'poznámky'!A28)+IF('poznámky'!AA62=11,'poznámky'!A29)+IF('poznámky'!AA63=11,'poznámky'!A30)+IF('poznámky'!AA64=11,'poznámky'!A31)+IF('poznámky'!AA65=11,'poznámky'!A32)+IF('poznámky'!AA66=11,'poznámky'!A33)</f>
        <v>11</v>
      </c>
      <c r="BB71" s="340" t="s">
        <v>13</v>
      </c>
      <c r="BC71" s="341" t="str">
        <f t="shared" si="14"/>
        <v/>
      </c>
      <c r="BD71" s="275">
        <f>SUM(AV71,'2_ kolo'!BD71)</f>
        <v>0</v>
      </c>
      <c r="BE71" s="276">
        <f>SUM(AW71,'2_ kolo'!BE71)</f>
        <v>0</v>
      </c>
      <c r="BF71" s="277" t="s">
        <v>12</v>
      </c>
      <c r="BG71" s="278">
        <f>SUM(AY71,'2_ kolo'!BG71)</f>
        <v>0</v>
      </c>
      <c r="BH71" s="222">
        <f t="shared" si="15"/>
        <v>0</v>
      </c>
      <c r="BI71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1" s="224" t="s">
        <v>13</v>
      </c>
      <c r="BK71" s="225" t="str">
        <f t="shared" si="16"/>
        <v/>
      </c>
      <c r="BM71" s="317"/>
      <c r="BN71" s="151"/>
    </row>
    <row r="72" ht="21.75" customHeight="1">
      <c r="A72" s="180">
        <v>12.0</v>
      </c>
      <c r="B72" s="266" t="str">
        <f>'2_ kolo'!B72</f>
        <v/>
      </c>
      <c r="C72" s="186"/>
      <c r="D72" s="187" t="s">
        <v>12</v>
      </c>
      <c r="E72" s="189"/>
      <c r="F72" s="186"/>
      <c r="G72" s="187" t="s">
        <v>12</v>
      </c>
      <c r="H72" s="189"/>
      <c r="I72" s="186"/>
      <c r="J72" s="187" t="s">
        <v>12</v>
      </c>
      <c r="K72" s="189"/>
      <c r="L72" s="186"/>
      <c r="M72" s="187" t="s">
        <v>12</v>
      </c>
      <c r="N72" s="189"/>
      <c r="O72" s="186"/>
      <c r="P72" s="187" t="s">
        <v>12</v>
      </c>
      <c r="Q72" s="189"/>
      <c r="R72" s="186"/>
      <c r="S72" s="187" t="s">
        <v>12</v>
      </c>
      <c r="T72" s="189"/>
      <c r="U72" s="186"/>
      <c r="V72" s="187" t="s">
        <v>12</v>
      </c>
      <c r="W72" s="189"/>
      <c r="X72" s="186"/>
      <c r="Y72" s="187" t="s">
        <v>12</v>
      </c>
      <c r="Z72" s="189"/>
      <c r="AA72" s="186"/>
      <c r="AB72" s="187" t="s">
        <v>12</v>
      </c>
      <c r="AC72" s="189"/>
      <c r="AD72" s="186"/>
      <c r="AE72" s="187" t="s">
        <v>12</v>
      </c>
      <c r="AF72" s="189"/>
      <c r="AG72" s="186"/>
      <c r="AH72" s="187" t="s">
        <v>12</v>
      </c>
      <c r="AI72" s="189"/>
      <c r="AJ72" s="182">
        <v>2.0</v>
      </c>
      <c r="AK72" s="40"/>
      <c r="AL72" s="72"/>
      <c r="AM72" s="186" t="str">
        <f>AL73</f>
        <v/>
      </c>
      <c r="AN72" s="187" t="s">
        <v>12</v>
      </c>
      <c r="AO72" s="189" t="str">
        <f>AJ73</f>
        <v/>
      </c>
      <c r="AP72" s="186" t="str">
        <f>AL74</f>
        <v/>
      </c>
      <c r="AQ72" s="187" t="s">
        <v>12</v>
      </c>
      <c r="AR72" s="189" t="str">
        <f>AJ74</f>
        <v/>
      </c>
      <c r="AS72" s="186" t="str">
        <f>AL75</f>
        <v/>
      </c>
      <c r="AT72" s="187" t="s">
        <v>12</v>
      </c>
      <c r="AU72" s="209" t="str">
        <f>AJ75</f>
        <v/>
      </c>
      <c r="AV72" s="334">
        <f>IF(C72&gt;E72,2,"0")+IF(C72=E72,1)*IF(C72+E72=0,0,1)+IF(F72&gt;H72,2,"0")+IF(F72=H72,1)*IF(F72+H72=0,0,1)+IF(I72&gt;K72,2,"0")+IF(I72=K72,1)*IF(I72+K72=0,0,1)+IF(L72&gt;N72,2,"0")+IF(L72=N72,1)*IF(L72+N72=0,0,1)+IF(O72&gt;Q72,2,"0")+IF(O72=Q72,1)*IF(O72+Q72=0,0,1)+IF(R72&gt;T72,2,"0")+IF(R72=T72,1)*IF(R72+T72=0,0,1)+IF(U72&gt;W72,2,"0")+IF(U72=W72,1)*IF(U72+W72=0,0,1)+IF(X72&gt;Z72,2,"0")+IF(X72=Z72,1)*IF(X72+Z72=0,0,1)+IF(AA72&gt;AC72,2,"0")+IF(AA72=AC72,1)*IF(AA72+AC72=0,0,1)+IF(AD72&gt;AF72,2,"0")+IF(AD72=AF72,1)*IF(AD72+AF72=0,0,1)+IF(AG72&gt;AI72,2,"0")+IF(AG72=AI72,1)*IF(AG72+AI72=0,0,1)+IF(AM72&gt;AO72,2,"0")+IF(AM72=AO72,1)*IF(AM72+AO72=0,0,1)+IF(AP72&gt;AR72,2,"0")+IF(AP72=AR72,1)*IF(AP72+AR72=0,0,1)+IF(AS72&gt;AU72,2,"0")+IF(AS72=AU72,1)*IF(AS72+AU72=0,0,1)</f>
        <v>0</v>
      </c>
      <c r="AW72" s="335">
        <f>SUM(C72,F72,I72,L72,O72,R72,U72,X72,AA72,AD72,AG72,AM72,AP72,AS72)</f>
        <v>0</v>
      </c>
      <c r="AX72" s="336" t="s">
        <v>12</v>
      </c>
      <c r="AY72" s="337">
        <f>SUM(E72,H72,K72,N72,Q72,T72,W72,Z72,AC72,AF72,AI72,AO72,AR72,AU72)</f>
        <v>0</v>
      </c>
      <c r="AZ72" s="338">
        <f t="shared" si="13"/>
        <v>0</v>
      </c>
      <c r="BA72" s="339">
        <f>IF('poznámky'!AA52=12,'poznámky'!A19)+IF('poznámky'!AA53=12,'poznámky'!A20)+IF('poznámky'!AA54=12,'poznámky'!A21)+IF('poznámky'!AA55=12,'poznámky'!A22)+IF('poznámky'!AA56=12,'poznámky'!A23)+IF('poznámky'!AA57=12,'poznámky'!A24)+IF('poznámky'!AA58=12,'poznámky'!A25)+IF('poznámky'!AA59=12,'poznámky'!A26)+IF('poznámky'!AA60=12,'poznámky'!A27)+IF('poznámky'!AA61=12,'poznámky'!A28)+IF('poznámky'!AA62=12,'poznámky'!A29)+IF('poznámky'!AA63=12,'poznámky'!A30)+IF('poznámky'!AA64=12,'poznámky'!A31)+IF('poznámky'!AA65=12,'poznámky'!A32)+IF('poznámky'!AA66=12,'poznámky'!A33)</f>
        <v>12</v>
      </c>
      <c r="BB72" s="340" t="s">
        <v>13</v>
      </c>
      <c r="BC72" s="341" t="str">
        <f t="shared" si="14"/>
        <v/>
      </c>
      <c r="BD72" s="275">
        <f>SUM(AV72,'2_ kolo'!BD72)</f>
        <v>0</v>
      </c>
      <c r="BE72" s="276">
        <f>SUM(AW72,'2_ kolo'!BE72)</f>
        <v>0</v>
      </c>
      <c r="BF72" s="277" t="s">
        <v>12</v>
      </c>
      <c r="BG72" s="278">
        <f>SUM(AY72,'2_ kolo'!BG72)</f>
        <v>0</v>
      </c>
      <c r="BH72" s="222">
        <f t="shared" si="15"/>
        <v>0</v>
      </c>
      <c r="BI72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2" s="224" t="s">
        <v>13</v>
      </c>
      <c r="BK72" s="225" t="str">
        <f t="shared" si="16"/>
        <v/>
      </c>
      <c r="BM72" s="317"/>
      <c r="BN72" s="151"/>
    </row>
    <row r="73" ht="21.75" customHeight="1">
      <c r="A73" s="180">
        <v>13.0</v>
      </c>
      <c r="B73" s="266" t="str">
        <f>'2_ kolo'!B73</f>
        <v/>
      </c>
      <c r="C73" s="186"/>
      <c r="D73" s="187" t="s">
        <v>12</v>
      </c>
      <c r="E73" s="189"/>
      <c r="F73" s="186"/>
      <c r="G73" s="187" t="s">
        <v>12</v>
      </c>
      <c r="H73" s="189"/>
      <c r="I73" s="186"/>
      <c r="J73" s="187" t="s">
        <v>12</v>
      </c>
      <c r="K73" s="189"/>
      <c r="L73" s="186"/>
      <c r="M73" s="187" t="s">
        <v>12</v>
      </c>
      <c r="N73" s="189"/>
      <c r="O73" s="186"/>
      <c r="P73" s="187" t="s">
        <v>12</v>
      </c>
      <c r="Q73" s="189"/>
      <c r="R73" s="186"/>
      <c r="S73" s="187" t="s">
        <v>12</v>
      </c>
      <c r="T73" s="189"/>
      <c r="U73" s="186"/>
      <c r="V73" s="187" t="s">
        <v>12</v>
      </c>
      <c r="W73" s="189"/>
      <c r="X73" s="186"/>
      <c r="Y73" s="187" t="s">
        <v>12</v>
      </c>
      <c r="Z73" s="189"/>
      <c r="AA73" s="186"/>
      <c r="AB73" s="187" t="s">
        <v>12</v>
      </c>
      <c r="AC73" s="189"/>
      <c r="AD73" s="186"/>
      <c r="AE73" s="187" t="s">
        <v>12</v>
      </c>
      <c r="AF73" s="189"/>
      <c r="AG73" s="186"/>
      <c r="AH73" s="187" t="s">
        <v>12</v>
      </c>
      <c r="AI73" s="189"/>
      <c r="AJ73" s="186"/>
      <c r="AK73" s="187" t="s">
        <v>12</v>
      </c>
      <c r="AL73" s="188"/>
      <c r="AM73" s="182">
        <v>0.0</v>
      </c>
      <c r="AN73" s="40"/>
      <c r="AO73" s="72"/>
      <c r="AP73" s="186" t="str">
        <f>AO74</f>
        <v/>
      </c>
      <c r="AQ73" s="187" t="s">
        <v>12</v>
      </c>
      <c r="AR73" s="189" t="str">
        <f>AM74</f>
        <v/>
      </c>
      <c r="AS73" s="186" t="str">
        <f>AO75</f>
        <v/>
      </c>
      <c r="AT73" s="187" t="s">
        <v>12</v>
      </c>
      <c r="AU73" s="188" t="str">
        <f>AM75</f>
        <v/>
      </c>
      <c r="AV73" s="334">
        <f>IF(C73&gt;E73,2,"0")+IF(C73=E73,1)*IF(C73+E73=0,0,1)+IF(F73&gt;H73,2,"0")+IF(F73=H73,1)*IF(F73+H73=0,0,1)+IF(I73&gt;K73,2,"0")+IF(I73=K73,1)*IF(I73+K73=0,0,1)+IF(L73&gt;N73,2,"0")+IF(L73=N73,1)*IF(L73+N73=0,0,1)+IF(O73&gt;Q73,2,"0")+IF(O73=Q73,1)*IF(O73+Q73=0,0,1)+IF(R73&gt;T73,2,"0")+IF(R73=T73,1)*IF(R73+T73=0,0,1)+IF(U73&gt;W73,2,"0")+IF(U73=W73,1)*IF(U73+W73=0,0,1)+IF(X73&gt;Z73,2,"0")+IF(X73=Z73,1)*IF(X73+Z73=0,0,1)+IF(AA73&gt;AC73,2,"0")+IF(AA73=AC73,1)*IF(AA73+AC73=0,0,1)+IF(AD73&gt;AF73,2,"0")+IF(AD73=AF73,1)*IF(AD73+AF73=0,0,1)+IF(AG73&gt;AI73,2,"0")+IF(AG73=AI73,1)*IF(AG73+AI73=0,0,1)+IF(AJ73&gt;AL73,2,"0")+IF(AJ73=AL73,1)*IF(AJ73+AL73=0,0,1)+IF(AP73&gt;AR73,2,"0")+IF(AP73=AR73,1)*IF(AP73+AR73=0,0,1)+IF(AS73&gt;AU73,2,"0")+IF(AS73=AU73,1)*IF(AS73+AU73=0,0,1)</f>
        <v>0</v>
      </c>
      <c r="AW73" s="335">
        <f>SUM(C73,F73,I73,L73,O73,R73,U73,X73,AA73,AD73,AG73,AJ73,AP73,AS73)</f>
        <v>0</v>
      </c>
      <c r="AX73" s="342" t="s">
        <v>12</v>
      </c>
      <c r="AY73" s="337">
        <f>SUM(E73,H73,K73,N73,Q73,T73,W73,Z73,AC73,AF73,AI73,AL73,AR73,AU73)</f>
        <v>0</v>
      </c>
      <c r="AZ73" s="338">
        <f t="shared" si="13"/>
        <v>0</v>
      </c>
      <c r="BA73" s="339">
        <f>IF('poznámky'!AA52=13,'poznámky'!A19)+IF('poznámky'!AA53=13,'poznámky'!A20)+IF('poznámky'!AA54=13,'poznámky'!A21)+IF('poznámky'!AA55=13,'poznámky'!A22)+IF('poznámky'!AA56=13,'poznámky'!A23)+IF('poznámky'!AA57=13,'poznámky'!A24)+IF('poznámky'!AA58=13,'poznámky'!A25)+IF('poznámky'!AA59=13,'poznámky'!A26)+IF('poznámky'!AA60=13,'poznámky'!A27)+IF('poznámky'!AA61=13,'poznámky'!A28)+IF('poznámky'!AA62=13,'poznámky'!A29)+IF('poznámky'!AA63=13,'poznámky'!A30)+IF('poznámky'!AA64=13,'poznámky'!A31)+IF('poznámky'!AA65=13,'poznámky'!A32)+IF('poznámky'!AA66=13,'poznámky'!A33)</f>
        <v>13</v>
      </c>
      <c r="BB73" s="340" t="s">
        <v>13</v>
      </c>
      <c r="BC73" s="341" t="str">
        <f t="shared" si="14"/>
        <v/>
      </c>
      <c r="BD73" s="275">
        <f>SUM(AV73,'2_ kolo'!BD73)</f>
        <v>0</v>
      </c>
      <c r="BE73" s="276">
        <f>SUM(AW73,'2_ kolo'!BE73)</f>
        <v>0</v>
      </c>
      <c r="BF73" s="277" t="s">
        <v>12</v>
      </c>
      <c r="BG73" s="278">
        <f>SUM(AY73,'2_ kolo'!BG73)</f>
        <v>0</v>
      </c>
      <c r="BH73" s="222">
        <f t="shared" si="15"/>
        <v>0</v>
      </c>
      <c r="BI73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3" s="224" t="s">
        <v>13</v>
      </c>
      <c r="BK73" s="225" t="str">
        <f t="shared" si="16"/>
        <v/>
      </c>
      <c r="BM73" s="317"/>
      <c r="BN73" s="151"/>
    </row>
    <row r="74" ht="21.75" customHeight="1">
      <c r="A74" s="180">
        <v>14.0</v>
      </c>
      <c r="B74" s="266" t="str">
        <f>'2_ kolo'!B74</f>
        <v/>
      </c>
      <c r="C74" s="186"/>
      <c r="D74" s="187" t="s">
        <v>12</v>
      </c>
      <c r="E74" s="189"/>
      <c r="F74" s="186"/>
      <c r="G74" s="187" t="s">
        <v>12</v>
      </c>
      <c r="H74" s="189"/>
      <c r="I74" s="186"/>
      <c r="J74" s="187" t="s">
        <v>12</v>
      </c>
      <c r="K74" s="189"/>
      <c r="L74" s="186"/>
      <c r="M74" s="187" t="s">
        <v>12</v>
      </c>
      <c r="N74" s="189"/>
      <c r="O74" s="186"/>
      <c r="P74" s="187" t="s">
        <v>12</v>
      </c>
      <c r="Q74" s="189"/>
      <c r="R74" s="186"/>
      <c r="S74" s="187" t="s">
        <v>12</v>
      </c>
      <c r="T74" s="189"/>
      <c r="U74" s="186"/>
      <c r="V74" s="187" t="s">
        <v>12</v>
      </c>
      <c r="W74" s="189"/>
      <c r="X74" s="186"/>
      <c r="Y74" s="187" t="s">
        <v>12</v>
      </c>
      <c r="Z74" s="189"/>
      <c r="AA74" s="186"/>
      <c r="AB74" s="187" t="s">
        <v>12</v>
      </c>
      <c r="AC74" s="189"/>
      <c r="AD74" s="186"/>
      <c r="AE74" s="187" t="s">
        <v>12</v>
      </c>
      <c r="AF74" s="189"/>
      <c r="AG74" s="186"/>
      <c r="AH74" s="187" t="s">
        <v>12</v>
      </c>
      <c r="AI74" s="189"/>
      <c r="AJ74" s="186"/>
      <c r="AK74" s="187" t="s">
        <v>12</v>
      </c>
      <c r="AL74" s="188"/>
      <c r="AM74" s="186"/>
      <c r="AN74" s="187" t="s">
        <v>12</v>
      </c>
      <c r="AO74" s="189"/>
      <c r="AP74" s="182">
        <v>1.0</v>
      </c>
      <c r="AQ74" s="40"/>
      <c r="AR74" s="41"/>
      <c r="AS74" s="186" t="str">
        <f>AR75</f>
        <v/>
      </c>
      <c r="AT74" s="187" t="s">
        <v>12</v>
      </c>
      <c r="AU74" s="188" t="str">
        <f>AP75</f>
        <v/>
      </c>
      <c r="AV74" s="334">
        <f>IF(C74&gt;E74,2,"0")+IF(C74=E74,1)*IF(C74+E74=0,0,1)+IF(F74&gt;H74,2,"0")+IF(F74=H74,1)*IF(F74+H74=0,0,1)+IF(I74&gt;K74,2,"0")+IF(I74=K74,1)*IF(I74+K74=0,0,1)+IF(L74&gt;N74,2,"0")+IF(L74=N74,1)*IF(L74+N74=0,0,1)+IF(O74&gt;Q74,2,"0")+IF(O74=Q74,1)*IF(O74+Q74=0,0,1)+IF(R74&gt;T74,2,"0")+IF(R74=T74,1)*IF(R74+T74=0,0,1)+IF(U74&gt;W74,2,"0")+IF(U74=W74,1)*IF(U74+W74=0,0,1)+IF(X74&gt;Z74,2,"0")+IF(X74=Z74,1)*IF(X74+Z74=0,0,1)+IF(AA74&gt;AC74,2,"0")+IF(AA74=AC74,1)*IF(AA74+AC74=0,0,1)+IF(AD74&gt;AF74,2,"0")+IF(AD74=AF74,1)*IF(AD74+AF74=0,0,1)+IF(AG74&gt;AI74,2,"0")+IF(AG74=AI74,1)*IF(AG74+AI74=0,0,1)+IF(AJ74&gt;AL74,2,"0")+IF(AJ74=AL74,1)*IF(AJ74+AL74=0,0,1)+IF(AM74&gt;AO74,2,"0")+IF(AM74=AO74,1)*IF(AM74+AO74=0,0,1)+IF(AS74&gt;AU74,2,"0")+IF(AS74=AU74,1)*IF(AS74+AU74=0,0,1)</f>
        <v>0</v>
      </c>
      <c r="AW74" s="335">
        <f>SUM(C74,F74,I74,L74,O74,R74,U74,X74,AA74,AD74,AG74,AJ74,AM74,AS74)</f>
        <v>0</v>
      </c>
      <c r="AX74" s="342" t="s">
        <v>12</v>
      </c>
      <c r="AY74" s="337">
        <f>SUM(E74,H74,K74,N74,Q74,T74,W74,Z74,AC74,AF74,AI74,AL74,AO74,AU74)</f>
        <v>0</v>
      </c>
      <c r="AZ74" s="338">
        <f t="shared" si="13"/>
        <v>0</v>
      </c>
      <c r="BA74" s="339">
        <f>IF('poznámky'!AA52=14,'poznámky'!A19)+IF('poznámky'!AA53=14,'poznámky'!A20)+IF('poznámky'!AA54=14,'poznámky'!A21)+IF('poznámky'!AA55=14,'poznámky'!A22)+IF('poznámky'!AA56=14,'poznámky'!A23)+IF('poznámky'!AA57=14,'poznámky'!A24)+IF('poznámky'!AA58=14,'poznámky'!A25)+IF('poznámky'!AA59=14,'poznámky'!A26)+IF('poznámky'!AA60=14,'poznámky'!A27)+IF('poznámky'!AA61=14,'poznámky'!A28)+IF('poznámky'!AA62=14,'poznámky'!A29)+IF('poznámky'!AA63=14,'poznámky'!A30)+IF('poznámky'!AA64=14,'poznámky'!A31)+IF('poznámky'!AA65=14,'poznámky'!A32)+IF('poznámky'!AA66=14,'poznámky'!A33)</f>
        <v>14</v>
      </c>
      <c r="BB74" s="340" t="s">
        <v>13</v>
      </c>
      <c r="BC74" s="341" t="str">
        <f t="shared" si="14"/>
        <v/>
      </c>
      <c r="BD74" s="275">
        <f>SUM(AV74,'2_ kolo'!BD74)</f>
        <v>0</v>
      </c>
      <c r="BE74" s="276">
        <f>SUM(AW74,'2_ kolo'!BE74)</f>
        <v>0</v>
      </c>
      <c r="BF74" s="277" t="s">
        <v>12</v>
      </c>
      <c r="BG74" s="278">
        <f>SUM(AY74,'2_ kolo'!BG74)</f>
        <v>0</v>
      </c>
      <c r="BH74" s="222">
        <f t="shared" si="15"/>
        <v>0</v>
      </c>
      <c r="BI74" s="279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4" s="224" t="s">
        <v>13</v>
      </c>
      <c r="BK74" s="225" t="str">
        <f t="shared" si="16"/>
        <v/>
      </c>
      <c r="BM74" s="317"/>
      <c r="BN74" s="151"/>
    </row>
    <row r="75" ht="21.75" customHeight="1">
      <c r="A75" s="230">
        <v>15.0</v>
      </c>
      <c r="B75" s="266" t="str">
        <f>'2_ kolo'!B75</f>
        <v/>
      </c>
      <c r="C75" s="231"/>
      <c r="D75" s="232" t="s">
        <v>12</v>
      </c>
      <c r="E75" s="233"/>
      <c r="F75" s="231"/>
      <c r="G75" s="232" t="s">
        <v>12</v>
      </c>
      <c r="H75" s="233"/>
      <c r="I75" s="231"/>
      <c r="J75" s="232" t="s">
        <v>12</v>
      </c>
      <c r="K75" s="233"/>
      <c r="L75" s="231"/>
      <c r="M75" s="232" t="s">
        <v>12</v>
      </c>
      <c r="N75" s="233"/>
      <c r="O75" s="231"/>
      <c r="P75" s="232" t="s">
        <v>12</v>
      </c>
      <c r="Q75" s="233"/>
      <c r="R75" s="231"/>
      <c r="S75" s="232" t="s">
        <v>12</v>
      </c>
      <c r="T75" s="233"/>
      <c r="U75" s="231"/>
      <c r="V75" s="232" t="s">
        <v>12</v>
      </c>
      <c r="W75" s="233"/>
      <c r="X75" s="231"/>
      <c r="Y75" s="232" t="s">
        <v>12</v>
      </c>
      <c r="Z75" s="234"/>
      <c r="AA75" s="231"/>
      <c r="AB75" s="232" t="s">
        <v>12</v>
      </c>
      <c r="AC75" s="233"/>
      <c r="AD75" s="231"/>
      <c r="AE75" s="232" t="s">
        <v>12</v>
      </c>
      <c r="AF75" s="233"/>
      <c r="AG75" s="231"/>
      <c r="AH75" s="232" t="s">
        <v>12</v>
      </c>
      <c r="AI75" s="233"/>
      <c r="AJ75" s="231"/>
      <c r="AK75" s="232" t="s">
        <v>12</v>
      </c>
      <c r="AL75" s="235"/>
      <c r="AM75" s="231"/>
      <c r="AN75" s="232" t="s">
        <v>12</v>
      </c>
      <c r="AO75" s="233"/>
      <c r="AP75" s="231"/>
      <c r="AQ75" s="232" t="s">
        <v>12</v>
      </c>
      <c r="AR75" s="235"/>
      <c r="AS75" s="182" t="s">
        <v>48</v>
      </c>
      <c r="AT75" s="40"/>
      <c r="AU75" s="72"/>
      <c r="AV75" s="334">
        <f>IF(C75&gt;E75,2,"0")+IF(C75=E75,1)*IF(C75+E75=0,0,1)+IF(F75&gt;H75,2,"0")+IF(F75=H75,1)*IF(F75+H75=0,0,1)+IF(I75&gt;K75,2,"0")+IF(I75=K75,1)*IF(I75+K75=0,0,1)+IF(L75&gt;N75,2,"0")+IF(L75=N75,1)*IF(L75+N75=0,0,1)+IF(O75&gt;Q75,2,"0")+IF(O75=Q75,1)*IF(O75+Q75=0,0,1)+IF(R75&gt;T75,2,"0")+IF(R75=T75,1)*IF(R75+T75=0,0,1)+IF(U75&gt;W75,2,"0")+IF(U75=W75,1)*IF(U75+W75=0,0,1)+IF(X75&gt;Z75,2,"0")+IF(X75=Z75,1)*IF(X75+Z75=0,0,1)+IF(AA75&gt;AC75,2,"0")+IF(AA75=AC75,1)*IF(AA75+AC75=0,0,1)+IF(AD75&gt;AF75,2,"0")+IF(AD75=AF75,1)*IF(AD75+AF75=0,0,1)+IF(AG75&gt;AI75,2,"0")+IF(AG75=AI75,1)*IF(AG75+AI75=0,0,1)+IF(AJ75&gt;AL75,2,"0")+IF(AJ75=AL75,1)*IF(AJ75+AL75=0,0,1)+IF(AM75&gt;AO75,2,"0")+IF(AM75=AO75,1)*IF(AM75+AO75=0,0,1)+IF(AP75&gt;AR75,2,"0")+IF(AP75=AR75,1)*IF(AP75+AR75=0,0,1)</f>
        <v>0</v>
      </c>
      <c r="AW75" s="335">
        <f>SUM(C75,F75,I75,L75,O75,R75,U75,X75,AA75,AD75,AG75,AJ75,AM75,AP75)</f>
        <v>0</v>
      </c>
      <c r="AX75" s="343" t="s">
        <v>12</v>
      </c>
      <c r="AY75" s="337">
        <f>SUM(E75,H75,K75,N75,Q75,T75,W75,Z75,AC75,AF75,AI75,AL75,AO75,AR75)</f>
        <v>0</v>
      </c>
      <c r="AZ75" s="344">
        <f t="shared" si="13"/>
        <v>0</v>
      </c>
      <c r="BA75" s="345">
        <f>IF('poznámky'!AA52=15,'poznámky'!A19)+IF('poznámky'!AA53=15,'poznámky'!A20)+IF('poznámky'!AA54=15,'poznámky'!A21)+IF('poznámky'!AA55=15,'poznámky'!A22)+IF('poznámky'!AA56=15,'poznámky'!A23)+IF('poznámky'!AA57=15,'poznámky'!A24)+IF('poznámky'!AA58=15,'poznámky'!A25)+IF('poznámky'!AA59=15,'poznámky'!A26)+IF('poznámky'!AA60=15,'poznámky'!A27)+IF('poznámky'!AA61=15,'poznámky'!A28)+IF('poznámky'!AA62=15,'poznámky'!A29)+IF('poznámky'!AA63=15,'poznámky'!A30)+IF('poznámky'!AA64=15,'poznámky'!A31)+IF('poznámky'!AA65=15,'poznámky'!A32)+IF('poznámky'!AA66=15,'poznámky'!A33)</f>
        <v>15</v>
      </c>
      <c r="BB75" s="340" t="s">
        <v>13</v>
      </c>
      <c r="BC75" s="341" t="str">
        <f t="shared" si="14"/>
        <v/>
      </c>
      <c r="BD75" s="275">
        <f>SUM(AV75,'2_ kolo'!BD75)</f>
        <v>0</v>
      </c>
      <c r="BE75" s="276">
        <f>SUM(AW75,'2_ kolo'!BE75)</f>
        <v>0</v>
      </c>
      <c r="BF75" s="277" t="s">
        <v>12</v>
      </c>
      <c r="BG75" s="278">
        <f>SUM(AY75,'2_ kolo'!BG75)</f>
        <v>0</v>
      </c>
      <c r="BH75" s="222">
        <f t="shared" si="15"/>
        <v>0</v>
      </c>
      <c r="BI75" s="284">
        <f>IF('poznámky'!AI52=1,'poznámky'!A19)+IF('poznámky'!AI53=1,'poznámky'!A20)+IF('poznámky'!AI54=1,'poznámky'!A21)+IF('poznámky'!AI55=1,'poznámky'!A22)+IF('poznámky'!AI56=1,'poznámky'!A23)+IF('poznámky'!AI57=1,'poznámky'!A24)+IF('poznámky'!AI58=1,'poznámky'!A25)+IF('poznámky'!AI59=1,'poznámky'!A26)+IF('poznámky'!AI60=1,'poznámky'!A27)+IF('poznámky'!AI61=1,'poznámky'!A28)+IF('poznámky'!AI62=1,'poznámky'!A29)+IF('poznámky'!AI63=1,'poznámky'!A30)+IF('poznámky'!AI64=1,'poznámky'!A31)+IF('poznámky'!AI65=1,'poznámky'!A32)+IF('poznámky'!AI66=1,'poznámky'!A33)</f>
        <v>1</v>
      </c>
      <c r="BJ75" s="224" t="s">
        <v>13</v>
      </c>
      <c r="BK75" s="225" t="str">
        <f t="shared" si="16"/>
        <v/>
      </c>
      <c r="BM75" s="317"/>
      <c r="BN75" s="151"/>
    </row>
    <row r="76" ht="21.75" customHeight="1">
      <c r="A76" s="148" t="s">
        <v>50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149"/>
      <c r="BD76" s="241"/>
      <c r="BE76" s="241"/>
      <c r="BF76" s="241"/>
      <c r="BG76" s="241"/>
      <c r="BH76" s="241"/>
      <c r="BI76" s="241"/>
      <c r="BJ76" s="241"/>
      <c r="BK76" s="241"/>
      <c r="BM76" s="151"/>
      <c r="BN76" s="151"/>
    </row>
    <row r="77" ht="21.75" customHeight="1">
      <c r="A77" s="151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M77" s="151"/>
      <c r="BN77" s="151"/>
    </row>
    <row r="78" ht="21.75" customHeight="1">
      <c r="A78" s="151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M78" s="151"/>
    </row>
    <row r="79" ht="21.75" customHeight="1">
      <c r="A79" s="151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M79" s="151"/>
    </row>
    <row r="80" ht="21.75" customHeight="1">
      <c r="A80" s="151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M80" s="151"/>
    </row>
    <row r="81" ht="21.75" customHeight="1">
      <c r="A81" s="151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M81" s="151"/>
    </row>
    <row r="82" ht="21.75" customHeight="1">
      <c r="A82" s="151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M82" s="151"/>
    </row>
    <row r="83" ht="21.75" customHeight="1">
      <c r="A83" s="151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M83" s="151"/>
    </row>
    <row r="84" ht="21.75" customHeight="1">
      <c r="A84" s="151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M84" s="151"/>
    </row>
    <row r="85" ht="21.75" customHeight="1">
      <c r="A85" s="151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M85" s="151"/>
    </row>
    <row r="86" ht="21.75" customHeight="1">
      <c r="A86" s="15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M86" s="151"/>
    </row>
    <row r="87" ht="21.75" customHeight="1">
      <c r="A87" s="151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M87" s="151"/>
    </row>
    <row r="88" ht="21.75" customHeight="1">
      <c r="A88" s="15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M88" s="151"/>
    </row>
    <row r="89" ht="21.75" customHeight="1">
      <c r="A89" s="151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M89" s="151"/>
    </row>
    <row r="90" ht="21.75" customHeight="1">
      <c r="A90" s="15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M90" s="151"/>
    </row>
    <row r="91" ht="21.75" customHeight="1">
      <c r="A91" s="151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M91" s="151"/>
    </row>
    <row r="92" ht="21.75" customHeight="1">
      <c r="A92" s="151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M92" s="151"/>
    </row>
    <row r="93" ht="21.75" customHeight="1">
      <c r="A93" s="151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M93" s="151"/>
    </row>
    <row r="94" ht="21.75" customHeight="1">
      <c r="A94" s="151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M94" s="151"/>
    </row>
    <row r="95" ht="21.75" customHeight="1">
      <c r="A95" s="151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M95" s="151"/>
    </row>
    <row r="96" ht="21.75" customHeight="1">
      <c r="A96" s="151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M96" s="151"/>
    </row>
    <row r="97" ht="21.75" customHeight="1">
      <c r="A97" s="151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M97" s="151"/>
    </row>
    <row r="98" ht="21.75" customHeight="1">
      <c r="A98" s="151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M98" s="151"/>
    </row>
    <row r="99" ht="21.75" customHeight="1">
      <c r="A99" s="151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M99" s="151"/>
    </row>
    <row r="100" ht="21.75" customHeight="1">
      <c r="A100" s="151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M100" s="151"/>
    </row>
    <row r="101" ht="21.75" customHeight="1">
      <c r="A101" s="151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M101" s="151"/>
    </row>
    <row r="102" ht="21.75" customHeight="1">
      <c r="A102" s="151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M102" s="151"/>
    </row>
    <row r="103" ht="21.75" customHeight="1">
      <c r="A103" s="15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M103" s="151"/>
    </row>
    <row r="104" ht="21.75" customHeight="1">
      <c r="A104" s="15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M104" s="151"/>
    </row>
    <row r="105" ht="21.75" customHeight="1">
      <c r="A105" s="151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M105" s="151"/>
    </row>
    <row r="106" ht="21.75" customHeight="1">
      <c r="A106" s="151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M106" s="151"/>
    </row>
    <row r="107" ht="21.75" customHeight="1">
      <c r="A107" s="151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M107" s="151"/>
    </row>
    <row r="108" ht="21.75" customHeight="1">
      <c r="A108" s="151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M108" s="151"/>
    </row>
    <row r="109" ht="21.75" customHeight="1">
      <c r="A109" s="151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M109" s="151"/>
    </row>
    <row r="110" ht="21.75" customHeight="1">
      <c r="A110" s="151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M110" s="151"/>
    </row>
    <row r="111" ht="21.75" customHeight="1">
      <c r="A111" s="151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M111" s="151"/>
    </row>
    <row r="112" ht="21.75" customHeight="1">
      <c r="A112" s="151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M112" s="151"/>
    </row>
    <row r="113" ht="21.75" customHeight="1">
      <c r="A113" s="151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M113" s="151"/>
    </row>
    <row r="114" ht="21.75" customHeight="1">
      <c r="A114" s="151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M114" s="151"/>
    </row>
    <row r="115" ht="21.75" customHeight="1">
      <c r="A115" s="151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M115" s="151"/>
    </row>
    <row r="116" ht="21.75" customHeight="1">
      <c r="A116" s="151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M116" s="151"/>
    </row>
    <row r="117" ht="21.75" customHeight="1">
      <c r="A117" s="151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M117" s="151"/>
    </row>
    <row r="118" ht="21.75" customHeight="1">
      <c r="A118" s="151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M118" s="151"/>
    </row>
    <row r="119" ht="21.75" customHeight="1">
      <c r="A119" s="151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M119" s="151"/>
    </row>
    <row r="120" ht="21.75" customHeight="1">
      <c r="A120" s="151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M120" s="151"/>
    </row>
    <row r="121" ht="21.75" customHeight="1">
      <c r="A121" s="15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M121" s="151"/>
    </row>
    <row r="122" ht="21.75" customHeight="1">
      <c r="A122" s="151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M122" s="151"/>
    </row>
    <row r="123" ht="21.75" customHeight="1">
      <c r="A123" s="15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M123" s="151"/>
    </row>
    <row r="124" ht="21.75" customHeight="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M124" s="151"/>
    </row>
    <row r="125" ht="21.75" customHeight="1">
      <c r="A125" s="15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M125" s="151"/>
    </row>
    <row r="126" ht="21.75" customHeight="1">
      <c r="A126" s="151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M126" s="151"/>
    </row>
    <row r="127" ht="21.75" customHeight="1">
      <c r="A127" s="151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M127" s="151"/>
    </row>
    <row r="128" ht="21.75" customHeight="1">
      <c r="A128" s="151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M128" s="151"/>
    </row>
    <row r="129" ht="21.75" customHeight="1">
      <c r="A129" s="151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M129" s="151"/>
    </row>
    <row r="130" ht="21.75" customHeight="1">
      <c r="A130" s="151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M130" s="151"/>
    </row>
    <row r="131" ht="21.75" customHeight="1">
      <c r="A131" s="151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M131" s="151"/>
    </row>
    <row r="132" ht="21.75" customHeight="1">
      <c r="A132" s="151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M132" s="151"/>
    </row>
    <row r="133" ht="21.75" customHeight="1">
      <c r="A133" s="151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M133" s="151"/>
    </row>
    <row r="134" ht="21.75" customHeight="1">
      <c r="A134" s="151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M134" s="151"/>
    </row>
    <row r="135" ht="21.75" customHeight="1">
      <c r="A135" s="151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M135" s="151"/>
    </row>
    <row r="136" ht="21.75" customHeight="1">
      <c r="A136" s="151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M136" s="151"/>
    </row>
    <row r="137" ht="21.75" customHeight="1">
      <c r="A137" s="151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M137" s="151"/>
    </row>
    <row r="138" ht="21.75" customHeight="1">
      <c r="A138" s="151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M138" s="151"/>
    </row>
    <row r="139" ht="21.75" customHeight="1">
      <c r="A139" s="151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M139" s="151"/>
    </row>
    <row r="140" ht="21.75" customHeight="1">
      <c r="A140" s="151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M140" s="151"/>
    </row>
    <row r="141" ht="21.75" customHeight="1">
      <c r="A141" s="151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M141" s="151"/>
    </row>
    <row r="142" ht="21.75" customHeight="1">
      <c r="A142" s="151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M142" s="151"/>
    </row>
    <row r="143" ht="21.75" customHeight="1">
      <c r="A143" s="151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M143" s="151"/>
    </row>
    <row r="144" ht="21.75" customHeight="1">
      <c r="A144" s="151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M144" s="151"/>
    </row>
    <row r="145" ht="21.75" customHeight="1">
      <c r="A145" s="151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M145" s="151"/>
    </row>
    <row r="146" ht="21.75" customHeight="1">
      <c r="A146" s="15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M146" s="151"/>
    </row>
    <row r="147" ht="21.75" customHeight="1">
      <c r="A147" s="151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M147" s="151"/>
    </row>
    <row r="148" ht="21.75" customHeight="1">
      <c r="A148" s="15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M148" s="151"/>
    </row>
    <row r="149" ht="21.75" customHeight="1">
      <c r="A149" s="151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M149" s="151"/>
    </row>
    <row r="150" ht="21.75" customHeight="1">
      <c r="A150" s="151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M150" s="151"/>
    </row>
    <row r="151" ht="21.75" customHeight="1">
      <c r="A151" s="151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M151" s="151"/>
    </row>
    <row r="152" ht="21.75" customHeight="1">
      <c r="A152" s="151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M152" s="151"/>
    </row>
    <row r="153" ht="21.75" customHeight="1">
      <c r="A153" s="151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M153" s="151"/>
    </row>
    <row r="154" ht="21.75" customHeight="1">
      <c r="A154" s="151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M154" s="151"/>
    </row>
    <row r="155" ht="21.75" customHeight="1">
      <c r="A155" s="151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M155" s="151"/>
    </row>
    <row r="156" ht="21.75" customHeight="1">
      <c r="A156" s="151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M156" s="151"/>
    </row>
    <row r="157" ht="21.75" customHeight="1">
      <c r="A157" s="151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M157" s="151"/>
    </row>
    <row r="158" ht="21.75" customHeight="1">
      <c r="A158" s="151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M158" s="151"/>
    </row>
    <row r="159" ht="21.75" customHeight="1">
      <c r="A159" s="151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M159" s="151"/>
    </row>
    <row r="160" ht="21.75" customHeight="1">
      <c r="A160" s="151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M160" s="151"/>
    </row>
    <row r="161" ht="21.75" customHeight="1">
      <c r="A161" s="151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M161" s="151"/>
    </row>
    <row r="162" ht="21.75" customHeight="1">
      <c r="A162" s="151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M162" s="151"/>
    </row>
    <row r="163" ht="21.75" customHeight="1">
      <c r="A163" s="151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M163" s="151"/>
    </row>
    <row r="164" ht="21.75" customHeight="1">
      <c r="A164" s="151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M164" s="151"/>
    </row>
    <row r="165" ht="21.75" customHeight="1">
      <c r="A165" s="151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M165" s="151"/>
    </row>
    <row r="166" ht="21.75" customHeight="1">
      <c r="A166" s="151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M166" s="151"/>
    </row>
    <row r="167" ht="21.75" customHeight="1">
      <c r="A167" s="151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M167" s="151"/>
    </row>
    <row r="168" ht="21.75" customHeight="1">
      <c r="A168" s="151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M168" s="151"/>
    </row>
    <row r="169" ht="21.75" customHeight="1">
      <c r="A169" s="151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M169" s="151"/>
    </row>
    <row r="170" ht="21.75" customHeight="1">
      <c r="A170" s="151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M170" s="151"/>
    </row>
    <row r="171" ht="21.75" customHeight="1">
      <c r="A171" s="151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M171" s="151"/>
    </row>
    <row r="172" ht="21.75" customHeight="1">
      <c r="A172" s="151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M172" s="151"/>
    </row>
    <row r="173" ht="21.75" customHeight="1">
      <c r="A173" s="151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M173" s="151"/>
    </row>
    <row r="174" ht="21.75" customHeight="1">
      <c r="A174" s="151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M174" s="151"/>
    </row>
    <row r="175" ht="21.75" customHeight="1">
      <c r="A175" s="151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M175" s="151"/>
    </row>
    <row r="176" ht="21.75" customHeight="1">
      <c r="A176" s="151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M176" s="151"/>
    </row>
    <row r="177" ht="21.75" customHeight="1">
      <c r="A177" s="151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M177" s="151"/>
    </row>
    <row r="178" ht="21.75" customHeight="1">
      <c r="A178" s="151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M178" s="151"/>
    </row>
    <row r="179" ht="21.75" customHeight="1">
      <c r="A179" s="151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M179" s="151"/>
    </row>
    <row r="180" ht="21.75" customHeight="1">
      <c r="A180" s="151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M180" s="151"/>
    </row>
    <row r="181" ht="21.75" customHeight="1">
      <c r="A181" s="151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M181" s="151"/>
    </row>
    <row r="182" ht="21.75" customHeight="1">
      <c r="A182" s="151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M182" s="151"/>
    </row>
    <row r="183" ht="21.75" customHeight="1">
      <c r="A183" s="151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M183" s="151"/>
    </row>
    <row r="184" ht="21.75" customHeight="1">
      <c r="A184" s="151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M184" s="151"/>
    </row>
    <row r="185" ht="21.75" customHeight="1">
      <c r="A185" s="151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M185" s="151"/>
    </row>
    <row r="186" ht="21.75" customHeight="1">
      <c r="A186" s="151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M186" s="151"/>
    </row>
    <row r="187" ht="21.75" customHeight="1">
      <c r="A187" s="151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M187" s="151"/>
    </row>
    <row r="188" ht="21.75" customHeight="1">
      <c r="A188" s="151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M188" s="151"/>
    </row>
    <row r="189" ht="21.75" customHeight="1">
      <c r="A189" s="151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M189" s="151"/>
    </row>
    <row r="190" ht="21.75" customHeight="1">
      <c r="A190" s="151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M190" s="151"/>
    </row>
    <row r="191" ht="21.75" customHeight="1">
      <c r="A191" s="151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M191" s="151"/>
    </row>
    <row r="192" ht="21.75" customHeight="1">
      <c r="A192" s="151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M192" s="151"/>
    </row>
    <row r="193" ht="21.75" customHeight="1">
      <c r="A193" s="151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M193" s="151"/>
    </row>
    <row r="194" ht="21.75" customHeight="1">
      <c r="A194" s="151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M194" s="151"/>
    </row>
    <row r="195" ht="21.75" customHeight="1">
      <c r="A195" s="151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M195" s="151"/>
    </row>
    <row r="196" ht="21.75" customHeight="1">
      <c r="A196" s="151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M196" s="151"/>
    </row>
    <row r="197" ht="21.75" customHeight="1">
      <c r="A197" s="151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M197" s="151"/>
    </row>
    <row r="198" ht="21.75" customHeight="1">
      <c r="A198" s="151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M198" s="151"/>
    </row>
    <row r="199" ht="21.75" customHeight="1">
      <c r="A199" s="151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M199" s="151"/>
    </row>
    <row r="200" ht="21.75" customHeight="1">
      <c r="A200" s="151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M200" s="151"/>
    </row>
    <row r="201" ht="21.75" customHeight="1">
      <c r="A201" s="151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M201" s="151"/>
    </row>
    <row r="202" ht="21.75" customHeight="1">
      <c r="A202" s="151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M202" s="151"/>
    </row>
    <row r="203" ht="21.75" customHeight="1">
      <c r="A203" s="151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M203" s="151"/>
    </row>
    <row r="204" ht="21.75" customHeight="1">
      <c r="A204" s="151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M204" s="151"/>
    </row>
    <row r="205" ht="21.75" customHeight="1">
      <c r="A205" s="151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M205" s="151"/>
    </row>
    <row r="206" ht="21.75" customHeight="1">
      <c r="A206" s="151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M206" s="151"/>
    </row>
    <row r="207" ht="21.75" customHeight="1">
      <c r="A207" s="151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M207" s="151"/>
    </row>
    <row r="208" ht="21.75" customHeight="1">
      <c r="A208" s="151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M208" s="151"/>
    </row>
    <row r="209" ht="21.75" customHeight="1">
      <c r="A209" s="151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M209" s="151"/>
    </row>
    <row r="210" ht="21.75" customHeight="1">
      <c r="A210" s="151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M210" s="151"/>
    </row>
    <row r="211" ht="21.75" customHeight="1">
      <c r="A211" s="151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M211" s="151"/>
    </row>
    <row r="212" ht="21.75" customHeight="1">
      <c r="A212" s="151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M212" s="151"/>
    </row>
    <row r="213" ht="21.75" customHeight="1">
      <c r="A213" s="151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M213" s="151"/>
    </row>
    <row r="214" ht="21.75" customHeight="1">
      <c r="A214" s="151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M214" s="151"/>
    </row>
    <row r="215" ht="21.75" customHeight="1">
      <c r="A215" s="151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M215" s="151"/>
    </row>
    <row r="216" ht="21.75" customHeight="1">
      <c r="A216" s="151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M216" s="151"/>
    </row>
    <row r="217" ht="21.75" customHeight="1">
      <c r="A217" s="151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M217" s="151"/>
    </row>
    <row r="218" ht="21.75" customHeight="1">
      <c r="A218" s="151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M218" s="151"/>
    </row>
    <row r="219" ht="21.75" customHeight="1">
      <c r="A219" s="151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M219" s="151"/>
    </row>
    <row r="220" ht="21.75" customHeight="1">
      <c r="A220" s="151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M220" s="151"/>
    </row>
    <row r="221" ht="21.75" customHeight="1">
      <c r="A221" s="151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M221" s="151"/>
    </row>
    <row r="222" ht="21.75" customHeight="1">
      <c r="A222" s="151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M222" s="151"/>
    </row>
    <row r="223" ht="21.75" customHeight="1">
      <c r="A223" s="151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M223" s="151"/>
    </row>
    <row r="224" ht="21.75" customHeight="1">
      <c r="A224" s="151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M224" s="151"/>
    </row>
    <row r="225" ht="21.75" customHeight="1">
      <c r="A225" s="151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M225" s="151"/>
    </row>
    <row r="226" ht="21.75" customHeight="1">
      <c r="A226" s="151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M226" s="151"/>
    </row>
    <row r="227" ht="21.75" customHeight="1">
      <c r="A227" s="151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M227" s="151"/>
    </row>
    <row r="228" ht="21.75" customHeight="1">
      <c r="A228" s="151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M228" s="151"/>
    </row>
    <row r="229" ht="21.75" customHeight="1">
      <c r="A229" s="151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M229" s="151"/>
    </row>
    <row r="230" ht="21.75" customHeight="1">
      <c r="A230" s="151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M230" s="151"/>
    </row>
    <row r="231" ht="21.75" customHeight="1">
      <c r="A231" s="151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M231" s="151"/>
    </row>
    <row r="232" ht="21.75" customHeight="1">
      <c r="A232" s="151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M232" s="151"/>
    </row>
    <row r="233" ht="21.75" customHeight="1">
      <c r="A233" s="151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M233" s="151"/>
    </row>
    <row r="234" ht="21.75" customHeight="1">
      <c r="A234" s="151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M234" s="151"/>
    </row>
    <row r="235" ht="21.75" customHeight="1">
      <c r="A235" s="151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M235" s="151"/>
    </row>
    <row r="236" ht="21.75" customHeight="1">
      <c r="A236" s="151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M236" s="151"/>
    </row>
    <row r="237" ht="21.75" customHeight="1">
      <c r="A237" s="151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M237" s="151"/>
    </row>
    <row r="238" ht="21.75" customHeight="1">
      <c r="A238" s="151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M238" s="151"/>
    </row>
    <row r="239" ht="21.75" customHeight="1">
      <c r="A239" s="151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M239" s="151"/>
    </row>
    <row r="240" ht="21.75" customHeight="1">
      <c r="A240" s="151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M240" s="151"/>
    </row>
    <row r="241" ht="21.75" customHeight="1">
      <c r="A241" s="151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M241" s="151"/>
    </row>
    <row r="242" ht="21.75" customHeight="1">
      <c r="A242" s="151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M242" s="151"/>
    </row>
    <row r="243" ht="21.75" customHeight="1">
      <c r="A243" s="151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M243" s="151"/>
    </row>
    <row r="244" ht="21.75" customHeight="1">
      <c r="A244" s="151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M244" s="151"/>
    </row>
    <row r="245" ht="21.75" customHeight="1">
      <c r="A245" s="151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M245" s="151"/>
    </row>
    <row r="246" ht="21.75" customHeight="1">
      <c r="A246" s="151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M246" s="151"/>
    </row>
    <row r="247" ht="21.75" customHeight="1">
      <c r="A247" s="151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M247" s="151"/>
    </row>
    <row r="248" ht="21.75" customHeight="1">
      <c r="A248" s="151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M248" s="151"/>
    </row>
    <row r="249" ht="21.75" customHeight="1">
      <c r="A249" s="151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M249" s="151"/>
    </row>
    <row r="250" ht="21.75" customHeight="1">
      <c r="A250" s="151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M250" s="151"/>
    </row>
    <row r="251" ht="21.75" customHeight="1">
      <c r="A251" s="151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M251" s="151"/>
    </row>
    <row r="252" ht="21.75" customHeight="1">
      <c r="A252" s="151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M252" s="151"/>
    </row>
    <row r="253" ht="21.75" customHeight="1">
      <c r="A253" s="151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M253" s="151"/>
    </row>
    <row r="254" ht="21.75" customHeight="1">
      <c r="A254" s="151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M254" s="151"/>
    </row>
    <row r="255" ht="21.75" customHeight="1">
      <c r="A255" s="151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M255" s="151"/>
    </row>
    <row r="256" ht="21.75" customHeight="1">
      <c r="A256" s="151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M256" s="151"/>
    </row>
    <row r="257" ht="21.75" customHeight="1">
      <c r="A257" s="151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M257" s="151"/>
    </row>
    <row r="258" ht="21.75" customHeight="1">
      <c r="A258" s="151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M258" s="151"/>
    </row>
    <row r="259" ht="21.75" customHeight="1">
      <c r="A259" s="151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M259" s="151"/>
    </row>
    <row r="260" ht="21.75" customHeight="1">
      <c r="A260" s="151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M260" s="151"/>
    </row>
    <row r="261" ht="21.75" customHeight="1">
      <c r="A261" s="151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M261" s="151"/>
    </row>
    <row r="262" ht="21.75" customHeight="1">
      <c r="A262" s="151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M262" s="151"/>
    </row>
    <row r="263" ht="21.75" customHeight="1">
      <c r="A263" s="151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M263" s="151"/>
    </row>
    <row r="264" ht="21.75" customHeight="1">
      <c r="A264" s="151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M264" s="151"/>
    </row>
    <row r="265" ht="21.75" customHeight="1">
      <c r="A265" s="151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M265" s="151"/>
    </row>
    <row r="266" ht="21.75" customHeight="1">
      <c r="A266" s="151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M266" s="151"/>
    </row>
    <row r="267" ht="21.75" customHeight="1">
      <c r="A267" s="151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M267" s="151"/>
    </row>
    <row r="268" ht="21.75" customHeight="1">
      <c r="A268" s="151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  <c r="BM268" s="151"/>
    </row>
    <row r="269" ht="21.75" customHeight="1">
      <c r="A269" s="151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  <c r="BM269" s="151"/>
    </row>
    <row r="270" ht="21.75" customHeight="1">
      <c r="A270" s="151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  <c r="BM270" s="151"/>
    </row>
    <row r="271" ht="21.75" customHeight="1">
      <c r="A271" s="151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M271" s="151"/>
    </row>
    <row r="272" ht="21.75" customHeight="1">
      <c r="A272" s="151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M272" s="151"/>
    </row>
    <row r="273" ht="21.75" customHeight="1">
      <c r="A273" s="151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M273" s="151"/>
    </row>
    <row r="274" ht="21.75" customHeight="1">
      <c r="A274" s="151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M274" s="151"/>
    </row>
    <row r="275" ht="21.75" customHeight="1">
      <c r="A275" s="151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M275" s="151"/>
    </row>
    <row r="276" ht="21.75" customHeight="1">
      <c r="A276" s="151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M276" s="151"/>
    </row>
    <row r="277" ht="21.75" customHeight="1">
      <c r="A277" s="151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  <c r="BM277" s="151"/>
    </row>
    <row r="278" ht="21.75" customHeight="1">
      <c r="A278" s="151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  <c r="BM278" s="151"/>
    </row>
    <row r="279" ht="21.75" customHeight="1">
      <c r="A279" s="151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  <c r="BM279" s="151"/>
    </row>
    <row r="280" ht="21.75" customHeight="1">
      <c r="A280" s="151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  <c r="BM280" s="151"/>
    </row>
    <row r="281" ht="21.75" customHeight="1">
      <c r="A281" s="151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  <c r="BM281" s="151"/>
    </row>
    <row r="282" ht="21.75" customHeight="1">
      <c r="A282" s="151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  <c r="BM282" s="151"/>
    </row>
    <row r="283" ht="21.75" customHeight="1">
      <c r="A283" s="151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  <c r="BM283" s="151"/>
    </row>
    <row r="284" ht="21.75" customHeight="1">
      <c r="A284" s="151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M284" s="151"/>
    </row>
    <row r="285" ht="21.75" customHeight="1">
      <c r="A285" s="151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M285" s="151"/>
    </row>
    <row r="286" ht="21.75" customHeight="1">
      <c r="A286" s="151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M286" s="151"/>
    </row>
    <row r="287" ht="21.75" customHeight="1">
      <c r="A287" s="151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  <c r="BM287" s="151"/>
    </row>
    <row r="288" ht="21.75" customHeight="1">
      <c r="A288" s="151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  <c r="BM288" s="151"/>
    </row>
    <row r="289" ht="21.75" customHeight="1">
      <c r="A289" s="151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  <c r="BM289" s="151"/>
    </row>
    <row r="290" ht="21.75" customHeight="1">
      <c r="A290" s="151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M290" s="151"/>
    </row>
    <row r="291" ht="21.75" customHeight="1">
      <c r="A291" s="151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M291" s="151"/>
    </row>
    <row r="292" ht="21.75" customHeight="1">
      <c r="A292" s="151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M292" s="151"/>
    </row>
    <row r="293" ht="21.75" customHeight="1">
      <c r="A293" s="151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  <c r="BM293" s="151"/>
    </row>
    <row r="294" ht="21.75" customHeight="1">
      <c r="A294" s="151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  <c r="BM294" s="151"/>
    </row>
    <row r="295" ht="21.75" customHeight="1">
      <c r="A295" s="151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  <c r="BM295" s="151"/>
    </row>
    <row r="296" ht="21.75" customHeight="1">
      <c r="A296" s="151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  <c r="BM296" s="151"/>
    </row>
    <row r="297" ht="21.75" customHeight="1">
      <c r="A297" s="151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  <c r="BM297" s="151"/>
    </row>
    <row r="298" ht="21.75" customHeight="1">
      <c r="A298" s="151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  <c r="BM298" s="151"/>
    </row>
    <row r="299" ht="21.75" customHeight="1">
      <c r="A299" s="151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  <c r="BM299" s="151"/>
    </row>
    <row r="300" ht="21.75" customHeight="1">
      <c r="A300" s="151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M300" s="151"/>
    </row>
    <row r="301" ht="21.75" customHeight="1">
      <c r="A301" s="151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  <c r="BM301" s="151"/>
    </row>
    <row r="302" ht="21.75" customHeight="1">
      <c r="A302" s="151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  <c r="BM302" s="151"/>
    </row>
    <row r="303" ht="21.75" customHeight="1">
      <c r="A303" s="151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  <c r="BM303" s="151"/>
    </row>
    <row r="304" ht="21.75" customHeight="1">
      <c r="A304" s="151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  <c r="BM304" s="151"/>
    </row>
    <row r="305" ht="21.75" customHeight="1">
      <c r="A305" s="151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M305" s="151"/>
    </row>
    <row r="306" ht="21.75" customHeight="1">
      <c r="A306" s="151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M306" s="151"/>
    </row>
    <row r="307" ht="21.75" customHeight="1">
      <c r="A307" s="151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M307" s="151"/>
    </row>
    <row r="308" ht="21.75" customHeight="1">
      <c r="A308" s="151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M308" s="151"/>
    </row>
    <row r="309" ht="21.75" customHeight="1">
      <c r="A309" s="151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M309" s="151"/>
    </row>
    <row r="310" ht="21.75" customHeight="1">
      <c r="A310" s="151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M310" s="151"/>
    </row>
    <row r="311" ht="21.75" customHeight="1">
      <c r="A311" s="151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M311" s="151"/>
    </row>
    <row r="312" ht="21.75" customHeight="1">
      <c r="A312" s="151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M312" s="151"/>
    </row>
    <row r="313" ht="21.75" customHeight="1">
      <c r="A313" s="151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M313" s="151"/>
    </row>
    <row r="314" ht="21.75" customHeight="1">
      <c r="A314" s="151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M314" s="151"/>
    </row>
    <row r="315" ht="21.75" customHeight="1">
      <c r="A315" s="151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M315" s="151"/>
    </row>
    <row r="316" ht="21.75" customHeight="1">
      <c r="A316" s="151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M316" s="151"/>
    </row>
    <row r="317" ht="21.75" customHeight="1">
      <c r="A317" s="151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M317" s="151"/>
    </row>
    <row r="318" ht="21.75" customHeight="1">
      <c r="A318" s="151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  <c r="BM318" s="151"/>
    </row>
    <row r="319" ht="21.75" customHeight="1">
      <c r="A319" s="151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M319" s="151"/>
    </row>
    <row r="320" ht="21.75" customHeight="1">
      <c r="A320" s="151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  <c r="BM320" s="151"/>
    </row>
    <row r="321" ht="21.75" customHeight="1">
      <c r="A321" s="151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  <c r="BM321" s="151"/>
    </row>
    <row r="322" ht="21.75" customHeight="1">
      <c r="A322" s="151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M322" s="151"/>
    </row>
    <row r="323" ht="21.75" customHeight="1">
      <c r="A323" s="151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M323" s="151"/>
    </row>
    <row r="324" ht="21.75" customHeight="1">
      <c r="A324" s="151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M324" s="151"/>
    </row>
    <row r="325" ht="21.75" customHeight="1">
      <c r="A325" s="151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M325" s="151"/>
    </row>
    <row r="326" ht="21.75" customHeight="1">
      <c r="A326" s="151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M326" s="151"/>
    </row>
    <row r="327" ht="21.75" customHeight="1">
      <c r="A327" s="151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M327" s="151"/>
    </row>
    <row r="328" ht="21.75" customHeight="1">
      <c r="A328" s="151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M328" s="151"/>
    </row>
    <row r="329" ht="21.75" customHeight="1">
      <c r="A329" s="151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  <c r="BM329" s="151"/>
    </row>
    <row r="330" ht="21.75" customHeight="1">
      <c r="A330" s="151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M330" s="151"/>
    </row>
    <row r="331" ht="21.75" customHeight="1">
      <c r="A331" s="151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M331" s="151"/>
    </row>
    <row r="332" ht="21.75" customHeight="1">
      <c r="A332" s="151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M332" s="151"/>
    </row>
    <row r="333" ht="21.75" customHeight="1">
      <c r="A333" s="151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M333" s="151"/>
    </row>
    <row r="334" ht="21.75" customHeight="1">
      <c r="A334" s="151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M334" s="151"/>
    </row>
    <row r="335" ht="21.75" customHeight="1">
      <c r="A335" s="151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M335" s="151"/>
    </row>
    <row r="336" ht="21.75" customHeight="1">
      <c r="A336" s="151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M336" s="151"/>
    </row>
    <row r="337" ht="21.75" customHeight="1">
      <c r="A337" s="151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M337" s="151"/>
    </row>
    <row r="338" ht="21.75" customHeight="1">
      <c r="A338" s="151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M338" s="151"/>
    </row>
    <row r="339" ht="21.75" customHeight="1">
      <c r="A339" s="151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  <c r="BM339" s="151"/>
    </row>
    <row r="340" ht="21.75" customHeight="1">
      <c r="A340" s="151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M340" s="151"/>
    </row>
    <row r="341" ht="21.75" customHeight="1">
      <c r="A341" s="151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M341" s="151"/>
    </row>
    <row r="342" ht="21.75" customHeight="1">
      <c r="A342" s="151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M342" s="151"/>
    </row>
    <row r="343" ht="21.75" customHeight="1">
      <c r="A343" s="151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M343" s="151"/>
    </row>
    <row r="344" ht="21.75" customHeight="1">
      <c r="A344" s="151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M344" s="151"/>
    </row>
    <row r="345" ht="21.75" customHeight="1">
      <c r="A345" s="151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  <c r="BM345" s="151"/>
    </row>
    <row r="346" ht="21.75" customHeight="1">
      <c r="A346" s="151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M346" s="151"/>
    </row>
    <row r="347" ht="21.75" customHeight="1">
      <c r="A347" s="151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M347" s="151"/>
    </row>
    <row r="348" ht="21.75" customHeight="1">
      <c r="A348" s="151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M348" s="151"/>
    </row>
    <row r="349" ht="21.75" customHeight="1">
      <c r="A349" s="151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  <c r="BM349" s="151"/>
    </row>
    <row r="350" ht="21.75" customHeight="1">
      <c r="A350" s="151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M350" s="151"/>
    </row>
    <row r="351" ht="21.75" customHeight="1">
      <c r="A351" s="151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M351" s="151"/>
    </row>
    <row r="352" ht="21.75" customHeight="1">
      <c r="A352" s="151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M352" s="151"/>
    </row>
    <row r="353" ht="21.75" customHeight="1">
      <c r="A353" s="151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M353" s="151"/>
    </row>
    <row r="354" ht="21.75" customHeight="1">
      <c r="A354" s="151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M354" s="151"/>
    </row>
    <row r="355" ht="21.75" customHeight="1">
      <c r="A355" s="151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M355" s="151"/>
    </row>
    <row r="356" ht="21.75" customHeight="1">
      <c r="A356" s="151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M356" s="151"/>
    </row>
    <row r="357" ht="21.75" customHeight="1">
      <c r="A357" s="151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M357" s="151"/>
    </row>
    <row r="358" ht="21.75" customHeight="1">
      <c r="A358" s="151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M358" s="151"/>
    </row>
    <row r="359" ht="21.75" customHeight="1">
      <c r="A359" s="151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M359" s="151"/>
    </row>
    <row r="360" ht="21.75" customHeight="1">
      <c r="A360" s="151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M360" s="151"/>
    </row>
    <row r="361" ht="21.75" customHeight="1">
      <c r="A361" s="151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M361" s="151"/>
    </row>
    <row r="362" ht="21.75" customHeight="1">
      <c r="A362" s="151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M362" s="151"/>
    </row>
    <row r="363" ht="21.75" customHeight="1">
      <c r="A363" s="151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M363" s="151"/>
    </row>
    <row r="364" ht="21.75" customHeight="1">
      <c r="A364" s="151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M364" s="151"/>
    </row>
    <row r="365" ht="21.75" customHeight="1">
      <c r="A365" s="151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M365" s="151"/>
    </row>
    <row r="366" ht="21.75" customHeight="1">
      <c r="A366" s="151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M366" s="151"/>
    </row>
    <row r="367" ht="21.75" customHeight="1">
      <c r="A367" s="151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M367" s="151"/>
    </row>
    <row r="368" ht="21.75" customHeight="1">
      <c r="A368" s="151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M368" s="151"/>
    </row>
    <row r="369" ht="21.75" customHeight="1">
      <c r="A369" s="151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M369" s="151"/>
    </row>
    <row r="370" ht="21.75" customHeight="1">
      <c r="A370" s="151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M370" s="151"/>
    </row>
    <row r="371" ht="21.75" customHeight="1">
      <c r="A371" s="151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M371" s="151"/>
    </row>
    <row r="372" ht="21.75" customHeight="1">
      <c r="A372" s="151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M372" s="151"/>
    </row>
    <row r="373" ht="21.75" customHeight="1">
      <c r="A373" s="151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M373" s="151"/>
    </row>
    <row r="374" ht="21.75" customHeight="1">
      <c r="A374" s="151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M374" s="151"/>
    </row>
    <row r="375" ht="21.75" customHeight="1">
      <c r="A375" s="151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M375" s="151"/>
    </row>
    <row r="376" ht="21.75" customHeight="1">
      <c r="A376" s="151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M376" s="151"/>
    </row>
    <row r="377" ht="21.75" customHeight="1">
      <c r="A377" s="151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M377" s="151"/>
    </row>
    <row r="378" ht="21.75" customHeight="1">
      <c r="A378" s="151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M378" s="151"/>
    </row>
    <row r="379" ht="21.75" customHeight="1">
      <c r="A379" s="151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M379" s="151"/>
    </row>
    <row r="380" ht="21.75" customHeight="1">
      <c r="A380" s="151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M380" s="151"/>
    </row>
    <row r="381" ht="21.75" customHeight="1">
      <c r="A381" s="151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M381" s="151"/>
    </row>
    <row r="382" ht="21.75" customHeight="1">
      <c r="A382" s="151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M382" s="151"/>
    </row>
    <row r="383" ht="21.75" customHeight="1">
      <c r="A383" s="151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M383" s="151"/>
    </row>
    <row r="384" ht="21.75" customHeight="1">
      <c r="A384" s="151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M384" s="151"/>
    </row>
    <row r="385" ht="21.75" customHeight="1">
      <c r="A385" s="151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M385" s="151"/>
    </row>
    <row r="386" ht="21.75" customHeight="1">
      <c r="A386" s="151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M386" s="151"/>
    </row>
    <row r="387" ht="21.75" customHeight="1">
      <c r="A387" s="151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M387" s="151"/>
    </row>
    <row r="388" ht="21.75" customHeight="1">
      <c r="A388" s="151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  <c r="BM388" s="151"/>
    </row>
    <row r="389" ht="21.75" customHeight="1">
      <c r="A389" s="151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  <c r="BM389" s="151"/>
    </row>
    <row r="390" ht="21.75" customHeight="1">
      <c r="A390" s="151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  <c r="BM390" s="151"/>
    </row>
    <row r="391" ht="21.75" customHeight="1">
      <c r="A391" s="151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  <c r="BM391" s="151"/>
    </row>
    <row r="392" ht="21.75" customHeight="1">
      <c r="A392" s="151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  <c r="BM392" s="151"/>
    </row>
    <row r="393" ht="21.75" customHeight="1">
      <c r="A393" s="151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  <c r="BM393" s="151"/>
    </row>
    <row r="394" ht="21.75" customHeight="1">
      <c r="A394" s="151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  <c r="BM394" s="151"/>
    </row>
    <row r="395" ht="21.75" customHeight="1">
      <c r="A395" s="151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  <c r="BM395" s="151"/>
    </row>
    <row r="396" ht="21.75" customHeight="1">
      <c r="A396" s="151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  <c r="BM396" s="151"/>
    </row>
    <row r="397" ht="21.75" customHeight="1">
      <c r="A397" s="151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M397" s="151"/>
    </row>
    <row r="398" ht="21.75" customHeight="1">
      <c r="A398" s="151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  <c r="BM398" s="151"/>
    </row>
    <row r="399" ht="21.75" customHeight="1">
      <c r="A399" s="151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M399" s="151"/>
    </row>
    <row r="400" ht="21.75" customHeight="1">
      <c r="A400" s="151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M400" s="151"/>
    </row>
    <row r="401" ht="21.75" customHeight="1">
      <c r="A401" s="151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  <c r="BM401" s="151"/>
    </row>
    <row r="402" ht="21.75" customHeight="1">
      <c r="A402" s="151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M402" s="151"/>
    </row>
    <row r="403" ht="21.75" customHeight="1">
      <c r="A403" s="151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M403" s="151"/>
    </row>
    <row r="404" ht="21.75" customHeight="1">
      <c r="A404" s="151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M404" s="151"/>
    </row>
    <row r="405" ht="21.75" customHeight="1">
      <c r="A405" s="151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M405" s="151"/>
    </row>
    <row r="406" ht="21.75" customHeight="1">
      <c r="A406" s="151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M406" s="151"/>
    </row>
    <row r="407" ht="21.75" customHeight="1">
      <c r="A407" s="151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M407" s="151"/>
    </row>
    <row r="408" ht="21.75" customHeight="1">
      <c r="A408" s="151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M408" s="151"/>
    </row>
    <row r="409" ht="21.75" customHeight="1">
      <c r="A409" s="151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M409" s="151"/>
    </row>
    <row r="410" ht="21.75" customHeight="1">
      <c r="A410" s="151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M410" s="151"/>
    </row>
    <row r="411" ht="21.75" customHeight="1">
      <c r="A411" s="151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M411" s="151"/>
    </row>
    <row r="412" ht="21.75" customHeight="1">
      <c r="A412" s="151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M412" s="151"/>
    </row>
    <row r="413" ht="21.75" customHeight="1">
      <c r="A413" s="151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  <c r="BM413" s="151"/>
    </row>
    <row r="414" ht="21.75" customHeight="1">
      <c r="A414" s="151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  <c r="BM414" s="151"/>
    </row>
    <row r="415" ht="21.75" customHeight="1">
      <c r="A415" s="151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M415" s="151"/>
    </row>
    <row r="416" ht="21.75" customHeight="1">
      <c r="A416" s="151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M416" s="151"/>
    </row>
    <row r="417" ht="21.75" customHeight="1">
      <c r="A417" s="151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  <c r="BM417" s="151"/>
    </row>
    <row r="418" ht="21.75" customHeight="1">
      <c r="A418" s="151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  <c r="BM418" s="151"/>
    </row>
    <row r="419" ht="21.75" customHeight="1">
      <c r="A419" s="151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  <c r="BM419" s="151"/>
    </row>
    <row r="420" ht="21.75" customHeight="1">
      <c r="A420" s="151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M420" s="151"/>
    </row>
    <row r="421" ht="21.75" customHeight="1">
      <c r="A421" s="151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M421" s="151"/>
    </row>
    <row r="422" ht="21.75" customHeight="1">
      <c r="A422" s="151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M422" s="151"/>
    </row>
    <row r="423" ht="21.75" customHeight="1">
      <c r="A423" s="151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M423" s="151"/>
    </row>
    <row r="424" ht="21.75" customHeight="1">
      <c r="A424" s="151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M424" s="151"/>
    </row>
    <row r="425" ht="21.75" customHeight="1">
      <c r="A425" s="151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M425" s="151"/>
    </row>
    <row r="426" ht="21.75" customHeight="1">
      <c r="A426" s="151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M426" s="151"/>
    </row>
    <row r="427" ht="21.75" customHeight="1">
      <c r="A427" s="151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M427" s="151"/>
    </row>
    <row r="428" ht="21.75" customHeight="1">
      <c r="A428" s="151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M428" s="151"/>
    </row>
    <row r="429" ht="21.75" customHeight="1">
      <c r="A429" s="151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  <c r="BM429" s="151"/>
    </row>
    <row r="430" ht="21.75" customHeight="1">
      <c r="A430" s="151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M430" s="151"/>
    </row>
    <row r="431" ht="21.75" customHeight="1">
      <c r="A431" s="151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M431" s="151"/>
    </row>
    <row r="432" ht="21.75" customHeight="1">
      <c r="A432" s="151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  <c r="BM432" s="151"/>
    </row>
    <row r="433" ht="21.75" customHeight="1">
      <c r="A433" s="151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  <c r="BM433" s="151"/>
    </row>
    <row r="434" ht="21.75" customHeight="1">
      <c r="A434" s="151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  <c r="BM434" s="151"/>
    </row>
    <row r="435" ht="21.75" customHeight="1">
      <c r="A435" s="151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M435" s="151"/>
    </row>
    <row r="436" ht="21.75" customHeight="1">
      <c r="A436" s="151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M436" s="151"/>
    </row>
    <row r="437" ht="21.75" customHeight="1">
      <c r="A437" s="151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M437" s="151"/>
    </row>
    <row r="438" ht="21.75" customHeight="1">
      <c r="A438" s="151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M438" s="151"/>
    </row>
    <row r="439" ht="21.75" customHeight="1">
      <c r="A439" s="151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M439" s="151"/>
    </row>
    <row r="440" ht="21.75" customHeight="1">
      <c r="A440" s="151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M440" s="151"/>
    </row>
    <row r="441" ht="21.75" customHeight="1">
      <c r="A441" s="151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M441" s="151"/>
    </row>
    <row r="442" ht="21.75" customHeight="1">
      <c r="A442" s="151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M442" s="151"/>
    </row>
    <row r="443" ht="21.75" customHeight="1">
      <c r="A443" s="151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M443" s="151"/>
    </row>
    <row r="444" ht="21.75" customHeight="1">
      <c r="A444" s="151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M444" s="151"/>
    </row>
    <row r="445" ht="21.75" customHeight="1">
      <c r="A445" s="151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M445" s="151"/>
    </row>
    <row r="446" ht="21.75" customHeight="1">
      <c r="A446" s="151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M446" s="151"/>
    </row>
    <row r="447" ht="21.75" customHeight="1">
      <c r="A447" s="151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  <c r="BM447" s="151"/>
    </row>
    <row r="448" ht="21.75" customHeight="1">
      <c r="A448" s="151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  <c r="BM448" s="151"/>
    </row>
    <row r="449" ht="21.75" customHeight="1">
      <c r="A449" s="151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  <c r="BM449" s="151"/>
    </row>
    <row r="450" ht="21.75" customHeight="1">
      <c r="A450" s="151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  <c r="BM450" s="151"/>
    </row>
    <row r="451" ht="21.75" customHeight="1">
      <c r="A451" s="151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  <c r="BM451" s="151"/>
    </row>
    <row r="452" ht="21.75" customHeight="1">
      <c r="A452" s="151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  <c r="BM452" s="151"/>
    </row>
    <row r="453" ht="21.75" customHeight="1">
      <c r="A453" s="151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M453" s="151"/>
    </row>
    <row r="454" ht="21.75" customHeight="1">
      <c r="A454" s="151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M454" s="151"/>
    </row>
    <row r="455" ht="21.75" customHeight="1">
      <c r="A455" s="151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M455" s="151"/>
    </row>
    <row r="456" ht="21.75" customHeight="1">
      <c r="A456" s="151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M456" s="151"/>
    </row>
    <row r="457" ht="21.75" customHeight="1">
      <c r="A457" s="151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M457" s="151"/>
    </row>
    <row r="458" ht="21.75" customHeight="1">
      <c r="A458" s="151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M458" s="151"/>
    </row>
    <row r="459" ht="21.75" customHeight="1">
      <c r="A459" s="151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M459" s="151"/>
    </row>
    <row r="460" ht="21.75" customHeight="1">
      <c r="A460" s="151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M460" s="151"/>
    </row>
    <row r="461" ht="21.75" customHeight="1">
      <c r="A461" s="151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M461" s="151"/>
    </row>
    <row r="462" ht="21.75" customHeight="1">
      <c r="A462" s="151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M462" s="151"/>
    </row>
    <row r="463" ht="21.75" customHeight="1">
      <c r="A463" s="151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M463" s="151"/>
    </row>
    <row r="464" ht="21.75" customHeight="1">
      <c r="A464" s="151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M464" s="151"/>
    </row>
    <row r="465" ht="21.75" customHeight="1">
      <c r="A465" s="151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  <c r="BM465" s="151"/>
    </row>
    <row r="466" ht="21.75" customHeight="1">
      <c r="A466" s="151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  <c r="BM466" s="151"/>
    </row>
    <row r="467" ht="21.75" customHeight="1">
      <c r="A467" s="151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  <c r="BM467" s="151"/>
    </row>
    <row r="468" ht="21.75" customHeight="1">
      <c r="A468" s="151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  <c r="BM468" s="151"/>
    </row>
    <row r="469" ht="21.75" customHeight="1">
      <c r="A469" s="151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  <c r="BM469" s="151"/>
    </row>
    <row r="470" ht="21.75" customHeight="1">
      <c r="A470" s="151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M470" s="151"/>
    </row>
    <row r="471" ht="21.75" customHeight="1">
      <c r="A471" s="151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M471" s="151"/>
    </row>
    <row r="472" ht="21.75" customHeight="1">
      <c r="A472" s="151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M472" s="151"/>
    </row>
    <row r="473" ht="21.75" customHeight="1">
      <c r="A473" s="151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M473" s="151"/>
    </row>
    <row r="474" ht="21.75" customHeight="1">
      <c r="A474" s="151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M474" s="151"/>
    </row>
    <row r="475" ht="21.75" customHeight="1">
      <c r="A475" s="151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M475" s="151"/>
    </row>
    <row r="476" ht="21.75" customHeight="1">
      <c r="A476" s="151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M476" s="151"/>
    </row>
    <row r="477" ht="21.75" customHeight="1">
      <c r="A477" s="151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M477" s="151"/>
    </row>
    <row r="478" ht="21.75" customHeight="1">
      <c r="A478" s="151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M478" s="151"/>
    </row>
    <row r="479" ht="21.75" customHeight="1">
      <c r="A479" s="151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M479" s="151"/>
    </row>
    <row r="480" ht="21.75" customHeight="1">
      <c r="A480" s="151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M480" s="151"/>
    </row>
    <row r="481" ht="21.75" customHeight="1">
      <c r="A481" s="151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M481" s="151"/>
    </row>
    <row r="482" ht="21.75" customHeight="1">
      <c r="A482" s="151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M482" s="151"/>
    </row>
    <row r="483" ht="21.75" customHeight="1">
      <c r="A483" s="151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  <c r="BM483" s="151"/>
    </row>
    <row r="484" ht="21.75" customHeight="1">
      <c r="A484" s="151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  <c r="BM484" s="151"/>
    </row>
    <row r="485" ht="21.75" customHeight="1">
      <c r="A485" s="151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  <c r="BM485" s="151"/>
    </row>
    <row r="486" ht="21.75" customHeight="1">
      <c r="A486" s="151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  <c r="BM486" s="151"/>
    </row>
    <row r="487" ht="21.75" customHeight="1">
      <c r="A487" s="151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  <c r="BM487" s="151"/>
    </row>
    <row r="488" ht="21.75" customHeight="1">
      <c r="A488" s="151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M488" s="151"/>
    </row>
    <row r="489" ht="21.75" customHeight="1">
      <c r="A489" s="151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  <c r="BM489" s="151"/>
    </row>
    <row r="490" ht="21.75" customHeight="1">
      <c r="A490" s="151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  <c r="BM490" s="151"/>
    </row>
    <row r="491" ht="21.75" customHeight="1">
      <c r="A491" s="151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  <c r="BM491" s="151"/>
    </row>
    <row r="492" ht="21.75" customHeight="1">
      <c r="A492" s="151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  <c r="BM492" s="151"/>
    </row>
    <row r="493" ht="21.75" customHeight="1">
      <c r="A493" s="151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  <c r="BM493" s="151"/>
    </row>
    <row r="494" ht="21.75" customHeight="1">
      <c r="A494" s="151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  <c r="BM494" s="151"/>
    </row>
    <row r="495" ht="21.75" customHeight="1">
      <c r="A495" s="151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  <c r="BM495" s="151"/>
    </row>
    <row r="496" ht="21.75" customHeight="1">
      <c r="A496" s="151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  <c r="BM496" s="151"/>
    </row>
    <row r="497" ht="21.75" customHeight="1">
      <c r="A497" s="151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  <c r="BM497" s="151"/>
    </row>
    <row r="498" ht="21.75" customHeight="1">
      <c r="A498" s="151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  <c r="BM498" s="151"/>
    </row>
    <row r="499" ht="21.75" customHeight="1">
      <c r="A499" s="151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  <c r="BM499" s="151"/>
    </row>
    <row r="500" ht="21.75" customHeight="1">
      <c r="A500" s="151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  <c r="BM500" s="151"/>
    </row>
    <row r="501" ht="21.75" customHeight="1">
      <c r="A501" s="151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  <c r="BM501" s="151"/>
    </row>
    <row r="502" ht="21.75" customHeight="1">
      <c r="A502" s="151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  <c r="BM502" s="151"/>
    </row>
    <row r="503" ht="21.75" customHeight="1">
      <c r="A503" s="151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M503" s="151"/>
    </row>
    <row r="504" ht="21.75" customHeight="1">
      <c r="A504" s="151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  <c r="BM504" s="151"/>
    </row>
    <row r="505" ht="21.75" customHeight="1">
      <c r="A505" s="151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  <c r="BM505" s="151"/>
    </row>
    <row r="506" ht="21.75" customHeight="1">
      <c r="A506" s="151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  <c r="BM506" s="151"/>
    </row>
    <row r="507" ht="21.75" customHeight="1">
      <c r="A507" s="151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M507" s="151"/>
    </row>
    <row r="508" ht="21.75" customHeight="1">
      <c r="A508" s="151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M508" s="151"/>
    </row>
    <row r="509" ht="21.75" customHeight="1">
      <c r="A509" s="151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M509" s="151"/>
    </row>
    <row r="510" ht="21.75" customHeight="1">
      <c r="A510" s="151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M510" s="151"/>
    </row>
    <row r="511" ht="21.75" customHeight="1">
      <c r="A511" s="151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  <c r="BM511" s="151"/>
    </row>
    <row r="512" ht="21.75" customHeight="1">
      <c r="A512" s="151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M512" s="151"/>
    </row>
    <row r="513" ht="21.75" customHeight="1">
      <c r="A513" s="151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M513" s="151"/>
    </row>
    <row r="514" ht="21.75" customHeight="1">
      <c r="A514" s="151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M514" s="151"/>
    </row>
    <row r="515" ht="21.75" customHeight="1">
      <c r="A515" s="151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  <c r="BM515" s="151"/>
    </row>
    <row r="516" ht="21.75" customHeight="1">
      <c r="A516" s="151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  <c r="BM516" s="151"/>
    </row>
    <row r="517" ht="21.75" customHeight="1">
      <c r="A517" s="151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  <c r="BM517" s="151"/>
    </row>
    <row r="518" ht="21.75" customHeight="1">
      <c r="A518" s="151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  <c r="BM518" s="151"/>
    </row>
    <row r="519" ht="21.75" customHeight="1">
      <c r="A519" s="151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  <c r="BM519" s="151"/>
    </row>
    <row r="520" ht="21.75" customHeight="1">
      <c r="A520" s="151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  <c r="BM520" s="151"/>
    </row>
    <row r="521" ht="21.75" customHeight="1">
      <c r="A521" s="151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M521" s="151"/>
    </row>
    <row r="522" ht="21.75" customHeight="1">
      <c r="A522" s="151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  <c r="BM522" s="151"/>
    </row>
    <row r="523" ht="21.75" customHeight="1">
      <c r="A523" s="151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M523" s="151"/>
    </row>
    <row r="524" ht="21.75" customHeight="1">
      <c r="A524" s="151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M524" s="151"/>
    </row>
    <row r="525" ht="21.75" customHeight="1">
      <c r="A525" s="151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M525" s="151"/>
    </row>
    <row r="526" ht="21.75" customHeight="1">
      <c r="A526" s="151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M526" s="151"/>
    </row>
    <row r="527" ht="21.75" customHeight="1">
      <c r="A527" s="151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M527" s="151"/>
    </row>
    <row r="528" ht="21.75" customHeight="1">
      <c r="A528" s="151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M528" s="151"/>
    </row>
    <row r="529" ht="21.75" customHeight="1">
      <c r="A529" s="151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M529" s="151"/>
    </row>
    <row r="530" ht="21.75" customHeight="1">
      <c r="A530" s="151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M530" s="151"/>
    </row>
    <row r="531" ht="21.75" customHeight="1">
      <c r="A531" s="151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M531" s="151"/>
    </row>
    <row r="532" ht="21.75" customHeight="1">
      <c r="A532" s="151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M532" s="151"/>
    </row>
    <row r="533" ht="21.75" customHeight="1">
      <c r="A533" s="151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M533" s="151"/>
    </row>
    <row r="534" ht="21.75" customHeight="1">
      <c r="A534" s="151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M534" s="151"/>
    </row>
    <row r="535" ht="21.75" customHeight="1">
      <c r="A535" s="151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M535" s="151"/>
    </row>
    <row r="536" ht="21.75" customHeight="1">
      <c r="A536" s="151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  <c r="BM536" s="151"/>
    </row>
    <row r="537" ht="21.75" customHeight="1">
      <c r="A537" s="151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  <c r="BM537" s="151"/>
    </row>
    <row r="538" ht="21.75" customHeight="1">
      <c r="A538" s="151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  <c r="BM538" s="151"/>
    </row>
    <row r="539" ht="21.75" customHeight="1">
      <c r="A539" s="151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  <c r="BM539" s="151"/>
    </row>
    <row r="540" ht="21.75" customHeight="1">
      <c r="A540" s="151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  <c r="BM540" s="151"/>
    </row>
    <row r="541" ht="21.75" customHeight="1">
      <c r="A541" s="151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  <c r="BM541" s="151"/>
    </row>
    <row r="542" ht="21.75" customHeight="1">
      <c r="A542" s="151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  <c r="BM542" s="151"/>
    </row>
    <row r="543" ht="21.75" customHeight="1">
      <c r="A543" s="151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M543" s="151"/>
    </row>
    <row r="544" ht="21.75" customHeight="1">
      <c r="A544" s="151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  <c r="BM544" s="151"/>
    </row>
    <row r="545" ht="21.75" customHeight="1">
      <c r="A545" s="151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  <c r="BM545" s="151"/>
    </row>
    <row r="546" ht="21.75" customHeight="1">
      <c r="A546" s="151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M546" s="151"/>
    </row>
    <row r="547" ht="21.75" customHeight="1">
      <c r="A547" s="151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M547" s="151"/>
    </row>
    <row r="548" ht="21.75" customHeight="1">
      <c r="A548" s="151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M548" s="151"/>
    </row>
    <row r="549" ht="21.75" customHeight="1">
      <c r="A549" s="151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  <c r="BM549" s="151"/>
    </row>
    <row r="550" ht="21.75" customHeight="1">
      <c r="A550" s="151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  <c r="BM550" s="151"/>
    </row>
    <row r="551" ht="21.75" customHeight="1">
      <c r="A551" s="151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  <c r="BM551" s="151"/>
    </row>
    <row r="552" ht="21.75" customHeight="1">
      <c r="A552" s="151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M552" s="151"/>
    </row>
    <row r="553" ht="21.75" customHeight="1">
      <c r="A553" s="151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M553" s="151"/>
    </row>
    <row r="554" ht="21.75" customHeight="1">
      <c r="A554" s="151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  <c r="BM554" s="151"/>
    </row>
    <row r="555" ht="21.75" customHeight="1">
      <c r="A555" s="151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  <c r="BM555" s="151"/>
    </row>
    <row r="556" ht="21.75" customHeight="1">
      <c r="A556" s="151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  <c r="BM556" s="151"/>
    </row>
    <row r="557" ht="21.75" customHeight="1">
      <c r="A557" s="151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  <c r="BM557" s="151"/>
    </row>
    <row r="558" ht="21.75" customHeight="1">
      <c r="A558" s="151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  <c r="BM558" s="151"/>
    </row>
    <row r="559" ht="21.75" customHeight="1">
      <c r="A559" s="151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M559" s="151"/>
    </row>
    <row r="560" ht="21.75" customHeight="1">
      <c r="A560" s="151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  <c r="BM560" s="151"/>
    </row>
    <row r="561" ht="21.75" customHeight="1">
      <c r="A561" s="151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M561" s="151"/>
    </row>
    <row r="562" ht="21.75" customHeight="1">
      <c r="A562" s="151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M562" s="151"/>
    </row>
    <row r="563" ht="21.75" customHeight="1">
      <c r="A563" s="151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M563" s="151"/>
    </row>
    <row r="564" ht="21.75" customHeight="1">
      <c r="A564" s="151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M564" s="151"/>
    </row>
    <row r="565" ht="21.75" customHeight="1">
      <c r="A565" s="151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M565" s="151"/>
    </row>
    <row r="566" ht="21.75" customHeight="1">
      <c r="A566" s="151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M566" s="151"/>
    </row>
    <row r="567" ht="21.75" customHeight="1">
      <c r="A567" s="151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M567" s="151"/>
    </row>
    <row r="568" ht="21.75" customHeight="1">
      <c r="A568" s="151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M568" s="151"/>
    </row>
    <row r="569" ht="21.75" customHeight="1">
      <c r="A569" s="151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  <c r="BM569" s="151"/>
    </row>
    <row r="570" ht="21.75" customHeight="1">
      <c r="A570" s="151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  <c r="BM570" s="151"/>
    </row>
    <row r="571" ht="21.75" customHeight="1">
      <c r="A571" s="151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  <c r="BM571" s="151"/>
    </row>
    <row r="572" ht="21.75" customHeight="1">
      <c r="A572" s="151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  <c r="BM572" s="151"/>
    </row>
    <row r="573" ht="21.75" customHeight="1">
      <c r="A573" s="151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  <c r="BM573" s="151"/>
    </row>
    <row r="574" ht="21.75" customHeight="1">
      <c r="A574" s="151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  <c r="BM574" s="151"/>
    </row>
    <row r="575" ht="21.75" customHeight="1">
      <c r="A575" s="151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  <c r="BM575" s="151"/>
    </row>
    <row r="576" ht="21.75" customHeight="1">
      <c r="A576" s="151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  <c r="BM576" s="151"/>
    </row>
    <row r="577" ht="21.75" customHeight="1">
      <c r="A577" s="151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  <c r="BM577" s="151"/>
    </row>
    <row r="578" ht="21.75" customHeight="1">
      <c r="A578" s="151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  <c r="BM578" s="151"/>
    </row>
    <row r="579" ht="21.75" customHeight="1">
      <c r="A579" s="151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M579" s="151"/>
    </row>
    <row r="580" ht="21.75" customHeight="1">
      <c r="A580" s="151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M580" s="151"/>
    </row>
    <row r="581" ht="21.75" customHeight="1">
      <c r="A581" s="151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M581" s="151"/>
    </row>
    <row r="582" ht="21.75" customHeight="1">
      <c r="A582" s="151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M582" s="151"/>
    </row>
    <row r="583" ht="21.75" customHeight="1">
      <c r="A583" s="151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M583" s="151"/>
    </row>
    <row r="584" ht="21.75" customHeight="1">
      <c r="A584" s="151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M584" s="151"/>
    </row>
    <row r="585" ht="21.75" customHeight="1">
      <c r="A585" s="151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M585" s="151"/>
    </row>
    <row r="586" ht="21.75" customHeight="1">
      <c r="A586" s="151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M586" s="151"/>
    </row>
    <row r="587" ht="21.75" customHeight="1">
      <c r="A587" s="151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M587" s="151"/>
    </row>
    <row r="588" ht="21.75" customHeight="1">
      <c r="A588" s="151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  <c r="BM588" s="151"/>
    </row>
    <row r="589" ht="21.75" customHeight="1">
      <c r="A589" s="151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  <c r="BM589" s="151"/>
    </row>
    <row r="590" ht="21.75" customHeight="1">
      <c r="A590" s="151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  <c r="BM590" s="151"/>
    </row>
    <row r="591" ht="21.75" customHeight="1">
      <c r="A591" s="151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M591" s="151"/>
    </row>
    <row r="592" ht="21.75" customHeight="1">
      <c r="A592" s="151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  <c r="BM592" s="151"/>
    </row>
    <row r="593" ht="21.75" customHeight="1">
      <c r="A593" s="151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  <c r="BM593" s="151"/>
    </row>
    <row r="594" ht="21.75" customHeight="1">
      <c r="A594" s="151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  <c r="BM594" s="151"/>
    </row>
    <row r="595" ht="21.75" customHeight="1">
      <c r="A595" s="151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  <c r="BM595" s="151"/>
    </row>
    <row r="596" ht="21.75" customHeight="1">
      <c r="A596" s="151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  <c r="BM596" s="151"/>
    </row>
    <row r="597" ht="21.75" customHeight="1">
      <c r="A597" s="151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M597" s="151"/>
    </row>
    <row r="598" ht="21.75" customHeight="1">
      <c r="A598" s="151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M598" s="151"/>
    </row>
    <row r="599" ht="21.75" customHeight="1">
      <c r="A599" s="151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M599" s="151"/>
    </row>
    <row r="600" ht="21.75" customHeight="1">
      <c r="A600" s="151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M600" s="151"/>
    </row>
    <row r="601" ht="21.75" customHeight="1">
      <c r="A601" s="151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M601" s="151"/>
    </row>
    <row r="602" ht="21.75" customHeight="1">
      <c r="A602" s="151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M602" s="151"/>
    </row>
    <row r="603" ht="21.75" customHeight="1">
      <c r="A603" s="151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M603" s="151"/>
    </row>
    <row r="604" ht="21.75" customHeight="1">
      <c r="A604" s="151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M604" s="151"/>
    </row>
    <row r="605" ht="21.75" customHeight="1">
      <c r="A605" s="151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  <c r="BM605" s="151"/>
    </row>
    <row r="606" ht="21.75" customHeight="1">
      <c r="A606" s="151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  <c r="BM606" s="151"/>
    </row>
    <row r="607" ht="21.75" customHeight="1">
      <c r="A607" s="151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  <c r="BM607" s="151"/>
    </row>
    <row r="608" ht="21.75" customHeight="1">
      <c r="A608" s="151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  <c r="BM608" s="151"/>
    </row>
    <row r="609" ht="21.75" customHeight="1">
      <c r="A609" s="151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  <c r="BM609" s="151"/>
    </row>
    <row r="610" ht="21.75" customHeight="1">
      <c r="A610" s="151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  <c r="BM610" s="151"/>
    </row>
    <row r="611" ht="21.75" customHeight="1">
      <c r="A611" s="151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  <c r="BM611" s="151"/>
    </row>
    <row r="612" ht="21.75" customHeight="1">
      <c r="A612" s="151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  <c r="BM612" s="151"/>
    </row>
    <row r="613" ht="21.75" customHeight="1">
      <c r="A613" s="151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  <c r="BM613" s="151"/>
    </row>
    <row r="614" ht="21.75" customHeight="1">
      <c r="A614" s="151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  <c r="BM614" s="151"/>
    </row>
    <row r="615" ht="21.75" customHeight="1">
      <c r="A615" s="151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  <c r="BM615" s="151"/>
    </row>
    <row r="616" ht="21.75" customHeight="1">
      <c r="A616" s="151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  <c r="BM616" s="151"/>
    </row>
    <row r="617" ht="21.75" customHeight="1">
      <c r="A617" s="151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  <c r="BM617" s="151"/>
    </row>
    <row r="618" ht="21.75" customHeight="1">
      <c r="A618" s="151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  <c r="BM618" s="151"/>
    </row>
    <row r="619" ht="21.75" customHeight="1">
      <c r="A619" s="151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  <c r="BM619" s="151"/>
    </row>
    <row r="620" ht="21.75" customHeight="1">
      <c r="A620" s="151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  <c r="BM620" s="151"/>
    </row>
    <row r="621" ht="21.75" customHeight="1">
      <c r="A621" s="151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  <c r="BM621" s="151"/>
    </row>
    <row r="622" ht="21.75" customHeight="1">
      <c r="A622" s="151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  <c r="BM622" s="151"/>
    </row>
    <row r="623" ht="21.75" customHeight="1">
      <c r="A623" s="151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  <c r="BM623" s="151"/>
    </row>
    <row r="624" ht="21.75" customHeight="1">
      <c r="A624" s="151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  <c r="BM624" s="151"/>
    </row>
    <row r="625" ht="21.75" customHeight="1">
      <c r="A625" s="151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  <c r="BM625" s="151"/>
    </row>
    <row r="626" ht="21.75" customHeight="1">
      <c r="A626" s="151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  <c r="BM626" s="151"/>
    </row>
    <row r="627" ht="21.75" customHeight="1">
      <c r="A627" s="1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  <c r="BM627" s="151"/>
    </row>
    <row r="628" ht="21.75" customHeight="1">
      <c r="A628" s="151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  <c r="BM628" s="151"/>
    </row>
    <row r="629" ht="21.75" customHeight="1">
      <c r="A629" s="151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  <c r="BM629" s="151"/>
    </row>
    <row r="630" ht="21.75" customHeight="1">
      <c r="A630" s="151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  <c r="BM630" s="151"/>
    </row>
    <row r="631" ht="21.75" customHeight="1">
      <c r="A631" s="151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  <c r="BM631" s="151"/>
    </row>
    <row r="632" ht="21.75" customHeight="1">
      <c r="A632" s="151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  <c r="BM632" s="151"/>
    </row>
    <row r="633" ht="21.75" customHeight="1">
      <c r="A633" s="151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M633" s="151"/>
    </row>
    <row r="634" ht="21.75" customHeight="1">
      <c r="A634" s="151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M634" s="151"/>
    </row>
    <row r="635" ht="21.75" customHeight="1">
      <c r="A635" s="151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M635" s="151"/>
    </row>
    <row r="636" ht="21.75" customHeight="1">
      <c r="A636" s="151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M636" s="151"/>
    </row>
    <row r="637" ht="21.75" customHeight="1">
      <c r="A637" s="151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  <c r="BM637" s="151"/>
    </row>
    <row r="638" ht="21.75" customHeight="1">
      <c r="A638" s="151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  <c r="BM638" s="151"/>
    </row>
    <row r="639" ht="21.75" customHeight="1">
      <c r="A639" s="151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  <c r="BM639" s="151"/>
    </row>
    <row r="640" ht="21.75" customHeight="1">
      <c r="A640" s="151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  <c r="BM640" s="151"/>
    </row>
    <row r="641" ht="21.75" customHeight="1">
      <c r="A641" s="151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  <c r="BM641" s="151"/>
    </row>
    <row r="642" ht="21.75" customHeight="1">
      <c r="A642" s="151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  <c r="BM642" s="151"/>
    </row>
    <row r="643" ht="21.75" customHeight="1">
      <c r="A643" s="151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  <c r="BM643" s="151"/>
    </row>
    <row r="644" ht="21.75" customHeight="1">
      <c r="A644" s="151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  <c r="BM644" s="151"/>
    </row>
    <row r="645" ht="21.75" customHeight="1">
      <c r="A645" s="151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  <c r="BM645" s="151"/>
    </row>
    <row r="646" ht="21.75" customHeight="1">
      <c r="A646" s="151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  <c r="BM646" s="151"/>
    </row>
    <row r="647" ht="21.75" customHeight="1">
      <c r="A647" s="151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  <c r="BM647" s="151"/>
    </row>
    <row r="648" ht="21.75" customHeight="1">
      <c r="A648" s="151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  <c r="BM648" s="151"/>
    </row>
    <row r="649" ht="21.75" customHeight="1">
      <c r="A649" s="151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  <c r="BM649" s="151"/>
    </row>
    <row r="650" ht="21.75" customHeight="1">
      <c r="A650" s="151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  <c r="BM650" s="151"/>
    </row>
    <row r="651" ht="21.75" customHeight="1">
      <c r="A651" s="151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  <c r="BM651" s="151"/>
    </row>
    <row r="652" ht="21.75" customHeight="1">
      <c r="A652" s="151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  <c r="BM652" s="151"/>
    </row>
    <row r="653" ht="21.75" customHeight="1">
      <c r="A653" s="151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  <c r="BM653" s="151"/>
    </row>
    <row r="654" ht="21.75" customHeight="1">
      <c r="A654" s="151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  <c r="BM654" s="151"/>
    </row>
    <row r="655" ht="21.75" customHeight="1">
      <c r="A655" s="151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  <c r="BM655" s="151"/>
    </row>
    <row r="656" ht="21.75" customHeight="1">
      <c r="A656" s="151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  <c r="BM656" s="151"/>
    </row>
    <row r="657" ht="21.75" customHeight="1">
      <c r="A657" s="151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  <c r="BM657" s="151"/>
    </row>
    <row r="658" ht="21.75" customHeight="1">
      <c r="A658" s="151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  <c r="BM658" s="151"/>
    </row>
    <row r="659" ht="21.75" customHeight="1">
      <c r="A659" s="151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  <c r="BM659" s="151"/>
    </row>
    <row r="660" ht="21.75" customHeight="1">
      <c r="A660" s="151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  <c r="BM660" s="151"/>
    </row>
    <row r="661" ht="21.75" customHeight="1">
      <c r="A661" s="151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  <c r="BM661" s="151"/>
    </row>
    <row r="662" ht="21.75" customHeight="1">
      <c r="A662" s="151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  <c r="BM662" s="151"/>
    </row>
    <row r="663" ht="21.75" customHeight="1">
      <c r="A663" s="151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  <c r="BM663" s="151"/>
    </row>
    <row r="664" ht="21.75" customHeight="1">
      <c r="A664" s="151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  <c r="BM664" s="151"/>
    </row>
    <row r="665" ht="21.75" customHeight="1">
      <c r="A665" s="151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  <c r="BM665" s="151"/>
    </row>
    <row r="666" ht="21.75" customHeight="1">
      <c r="A666" s="151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  <c r="BM666" s="151"/>
    </row>
    <row r="667" ht="21.75" customHeight="1">
      <c r="A667" s="151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  <c r="BM667" s="151"/>
    </row>
    <row r="668" ht="21.75" customHeight="1">
      <c r="A668" s="151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  <c r="BM668" s="151"/>
    </row>
    <row r="669" ht="21.75" customHeight="1">
      <c r="A669" s="151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  <c r="BM669" s="151"/>
    </row>
    <row r="670" ht="21.75" customHeight="1">
      <c r="A670" s="151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  <c r="BM670" s="151"/>
    </row>
    <row r="671" ht="21.75" customHeight="1">
      <c r="A671" s="151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  <c r="BM671" s="151"/>
    </row>
    <row r="672" ht="21.75" customHeight="1">
      <c r="A672" s="151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  <c r="BM672" s="151"/>
    </row>
    <row r="673" ht="21.75" customHeight="1">
      <c r="A673" s="151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  <c r="BM673" s="151"/>
    </row>
    <row r="674" ht="21.75" customHeight="1">
      <c r="A674" s="151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  <c r="BM674" s="151"/>
    </row>
    <row r="675" ht="21.75" customHeight="1">
      <c r="A675" s="151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  <c r="BM675" s="151"/>
    </row>
    <row r="676" ht="21.75" customHeight="1">
      <c r="A676" s="151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  <c r="BM676" s="151"/>
    </row>
    <row r="677" ht="21.75" customHeight="1">
      <c r="A677" s="151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  <c r="BM677" s="151"/>
    </row>
    <row r="678" ht="21.75" customHeight="1">
      <c r="A678" s="151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  <c r="BM678" s="151"/>
    </row>
    <row r="679" ht="21.75" customHeight="1">
      <c r="A679" s="151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  <c r="BM679" s="151"/>
    </row>
    <row r="680" ht="21.75" customHeight="1">
      <c r="A680" s="151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  <c r="BM680" s="151"/>
    </row>
    <row r="681" ht="21.75" customHeight="1">
      <c r="A681" s="151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  <c r="BM681" s="151"/>
    </row>
    <row r="682" ht="21.75" customHeight="1">
      <c r="A682" s="151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  <c r="BM682" s="151"/>
    </row>
    <row r="683" ht="21.75" customHeight="1">
      <c r="A683" s="151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  <c r="BM683" s="151"/>
    </row>
    <row r="684" ht="21.75" customHeight="1">
      <c r="A684" s="151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M684" s="151"/>
    </row>
    <row r="685" ht="21.75" customHeight="1">
      <c r="A685" s="151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  <c r="BM685" s="151"/>
    </row>
    <row r="686" ht="21.75" customHeight="1">
      <c r="A686" s="151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  <c r="BM686" s="151"/>
    </row>
    <row r="687" ht="21.75" customHeight="1">
      <c r="A687" s="151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  <c r="BM687" s="151"/>
    </row>
    <row r="688" ht="21.75" customHeight="1">
      <c r="A688" s="151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  <c r="BM688" s="151"/>
    </row>
    <row r="689" ht="21.75" customHeight="1">
      <c r="A689" s="151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  <c r="BM689" s="151"/>
    </row>
    <row r="690" ht="21.75" customHeight="1">
      <c r="A690" s="151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  <c r="BM690" s="151"/>
    </row>
    <row r="691" ht="21.75" customHeight="1">
      <c r="A691" s="151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  <c r="BM691" s="151"/>
    </row>
    <row r="692" ht="21.75" customHeight="1">
      <c r="A692" s="151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  <c r="BM692" s="151"/>
    </row>
    <row r="693" ht="21.75" customHeight="1">
      <c r="A693" s="151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  <c r="BM693" s="151"/>
    </row>
    <row r="694" ht="21.75" customHeight="1">
      <c r="A694" s="151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  <c r="BM694" s="151"/>
    </row>
    <row r="695" ht="21.75" customHeight="1">
      <c r="A695" s="151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  <c r="BM695" s="151"/>
    </row>
    <row r="696" ht="21.75" customHeight="1">
      <c r="A696" s="151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  <c r="BM696" s="151"/>
    </row>
    <row r="697" ht="21.75" customHeight="1">
      <c r="A697" s="151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  <c r="BM697" s="151"/>
    </row>
    <row r="698" ht="21.75" customHeight="1">
      <c r="A698" s="151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  <c r="BM698" s="151"/>
    </row>
    <row r="699" ht="21.75" customHeight="1">
      <c r="A699" s="151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  <c r="BM699" s="151"/>
    </row>
    <row r="700" ht="21.75" customHeight="1">
      <c r="A700" s="151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  <c r="BM700" s="151"/>
    </row>
    <row r="701" ht="21.75" customHeight="1">
      <c r="A701" s="151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  <c r="BM701" s="151"/>
    </row>
    <row r="702" ht="21.75" customHeight="1">
      <c r="A702" s="151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  <c r="BM702" s="151"/>
    </row>
    <row r="703" ht="21.75" customHeight="1">
      <c r="A703" s="151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  <c r="BM703" s="151"/>
    </row>
    <row r="704" ht="21.75" customHeight="1">
      <c r="A704" s="151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  <c r="BM704" s="151"/>
    </row>
    <row r="705" ht="21.75" customHeight="1">
      <c r="A705" s="151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  <c r="BM705" s="151"/>
    </row>
    <row r="706" ht="21.75" customHeight="1">
      <c r="A706" s="151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  <c r="BM706" s="151"/>
    </row>
    <row r="707" ht="21.75" customHeight="1">
      <c r="A707" s="151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M707" s="151"/>
    </row>
    <row r="708" ht="21.75" customHeight="1">
      <c r="A708" s="151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  <c r="BM708" s="151"/>
    </row>
    <row r="709" ht="21.75" customHeight="1">
      <c r="A709" s="151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  <c r="BM709" s="151"/>
    </row>
    <row r="710" ht="21.75" customHeight="1">
      <c r="A710" s="151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  <c r="BM710" s="151"/>
    </row>
    <row r="711" ht="21.75" customHeight="1">
      <c r="A711" s="151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  <c r="BM711" s="151"/>
    </row>
    <row r="712" ht="21.75" customHeight="1">
      <c r="A712" s="151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  <c r="BM712" s="151"/>
    </row>
    <row r="713" ht="21.75" customHeight="1">
      <c r="A713" s="151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  <c r="BM713" s="151"/>
    </row>
    <row r="714" ht="21.75" customHeight="1">
      <c r="A714" s="151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M714" s="151"/>
    </row>
    <row r="715" ht="21.75" customHeight="1">
      <c r="A715" s="151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M715" s="151"/>
    </row>
    <row r="716" ht="21.75" customHeight="1">
      <c r="A716" s="151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M716" s="151"/>
    </row>
    <row r="717" ht="21.75" customHeight="1">
      <c r="A717" s="151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M717" s="151"/>
    </row>
    <row r="718" ht="21.75" customHeight="1">
      <c r="A718" s="151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M718" s="151"/>
    </row>
    <row r="719" ht="21.75" customHeight="1">
      <c r="A719" s="151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  <c r="BM719" s="151"/>
    </row>
    <row r="720" ht="21.75" customHeight="1">
      <c r="A720" s="151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  <c r="BM720" s="151"/>
    </row>
    <row r="721" ht="21.75" customHeight="1">
      <c r="A721" s="151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  <c r="BM721" s="151"/>
    </row>
    <row r="722" ht="21.75" customHeight="1">
      <c r="A722" s="151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  <c r="BM722" s="151"/>
    </row>
    <row r="723" ht="21.75" customHeight="1">
      <c r="A723" s="151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  <c r="BM723" s="151"/>
    </row>
    <row r="724" ht="21.75" customHeight="1">
      <c r="A724" s="151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M724" s="151"/>
    </row>
    <row r="725" ht="21.75" customHeight="1">
      <c r="A725" s="151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  <c r="BM725" s="151"/>
    </row>
    <row r="726" ht="21.75" customHeight="1">
      <c r="A726" s="151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  <c r="BM726" s="151"/>
    </row>
    <row r="727" ht="21.75" customHeight="1">
      <c r="A727" s="151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  <c r="BM727" s="151"/>
    </row>
    <row r="728" ht="21.75" customHeight="1">
      <c r="A728" s="151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  <c r="BM728" s="151"/>
    </row>
    <row r="729" ht="21.75" customHeight="1">
      <c r="A729" s="151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  <c r="BM729" s="151"/>
    </row>
    <row r="730" ht="21.75" customHeight="1">
      <c r="A730" s="151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  <c r="BM730" s="151"/>
    </row>
    <row r="731" ht="21.75" customHeight="1">
      <c r="A731" s="151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  <c r="BM731" s="151"/>
    </row>
    <row r="732" ht="21.75" customHeight="1">
      <c r="A732" s="151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  <c r="BM732" s="151"/>
    </row>
    <row r="733" ht="21.75" customHeight="1">
      <c r="A733" s="151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  <c r="BM733" s="151"/>
    </row>
    <row r="734" ht="21.75" customHeight="1">
      <c r="A734" s="151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  <c r="BM734" s="151"/>
    </row>
    <row r="735" ht="21.75" customHeight="1">
      <c r="A735" s="151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  <c r="BM735" s="151"/>
    </row>
    <row r="736" ht="21.75" customHeight="1">
      <c r="A736" s="151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  <c r="BM736" s="151"/>
    </row>
    <row r="737" ht="21.75" customHeight="1">
      <c r="A737" s="151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  <c r="BM737" s="151"/>
    </row>
    <row r="738" ht="21.75" customHeight="1">
      <c r="A738" s="151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  <c r="BM738" s="151"/>
    </row>
    <row r="739" ht="21.75" customHeight="1">
      <c r="A739" s="151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  <c r="BM739" s="151"/>
    </row>
    <row r="740" ht="21.75" customHeight="1">
      <c r="A740" s="151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  <c r="BM740" s="151"/>
    </row>
    <row r="741" ht="21.75" customHeight="1">
      <c r="A741" s="151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  <c r="BM741" s="151"/>
    </row>
    <row r="742" ht="21.75" customHeight="1">
      <c r="A742" s="151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  <c r="BM742" s="151"/>
    </row>
    <row r="743" ht="21.75" customHeight="1">
      <c r="A743" s="151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  <c r="BM743" s="151"/>
    </row>
    <row r="744" ht="21.75" customHeight="1">
      <c r="A744" s="151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  <c r="BM744" s="151"/>
    </row>
    <row r="745" ht="21.75" customHeight="1">
      <c r="A745" s="151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  <c r="BM745" s="151"/>
    </row>
    <row r="746" ht="21.75" customHeight="1">
      <c r="A746" s="151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  <c r="BM746" s="151"/>
    </row>
    <row r="747" ht="21.75" customHeight="1">
      <c r="A747" s="151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  <c r="BM747" s="151"/>
    </row>
    <row r="748" ht="21.75" customHeight="1">
      <c r="A748" s="151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  <c r="BM748" s="151"/>
    </row>
    <row r="749" ht="21.75" customHeight="1">
      <c r="A749" s="151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  <c r="BM749" s="151"/>
    </row>
    <row r="750" ht="21.75" customHeight="1">
      <c r="A750" s="151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  <c r="BM750" s="151"/>
    </row>
    <row r="751" ht="21.75" customHeight="1">
      <c r="A751" s="151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  <c r="BM751" s="151"/>
    </row>
    <row r="752" ht="21.75" customHeight="1">
      <c r="A752" s="151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  <c r="BM752" s="151"/>
    </row>
    <row r="753" ht="21.75" customHeight="1">
      <c r="A753" s="151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  <c r="BM753" s="151"/>
    </row>
    <row r="754" ht="21.75" customHeight="1">
      <c r="A754" s="151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  <c r="BM754" s="151"/>
    </row>
    <row r="755" ht="21.75" customHeight="1">
      <c r="A755" s="151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  <c r="BM755" s="151"/>
    </row>
    <row r="756" ht="21.75" customHeight="1">
      <c r="A756" s="151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  <c r="BM756" s="151"/>
    </row>
    <row r="757" ht="21.75" customHeight="1">
      <c r="A757" s="151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  <c r="BM757" s="151"/>
    </row>
    <row r="758" ht="21.75" customHeight="1">
      <c r="A758" s="151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  <c r="BM758" s="151"/>
    </row>
    <row r="759" ht="21.75" customHeight="1">
      <c r="A759" s="151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  <c r="BM759" s="151"/>
    </row>
    <row r="760" ht="21.75" customHeight="1">
      <c r="A760" s="151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  <c r="BM760" s="151"/>
    </row>
    <row r="761" ht="21.75" customHeight="1">
      <c r="A761" s="151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  <c r="BM761" s="151"/>
    </row>
    <row r="762" ht="21.75" customHeight="1">
      <c r="A762" s="151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  <c r="BM762" s="151"/>
    </row>
    <row r="763" ht="21.75" customHeight="1">
      <c r="A763" s="151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  <c r="BM763" s="151"/>
    </row>
    <row r="764" ht="21.75" customHeight="1">
      <c r="A764" s="151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  <c r="BM764" s="151"/>
    </row>
    <row r="765" ht="21.75" customHeight="1">
      <c r="A765" s="151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  <c r="BM765" s="151"/>
    </row>
    <row r="766" ht="21.75" customHeight="1">
      <c r="A766" s="151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  <c r="BM766" s="151"/>
    </row>
    <row r="767" ht="21.75" customHeight="1">
      <c r="A767" s="151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  <c r="BM767" s="151"/>
    </row>
    <row r="768" ht="21.75" customHeight="1">
      <c r="A768" s="151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  <c r="BM768" s="151"/>
    </row>
    <row r="769" ht="21.75" customHeight="1">
      <c r="A769" s="151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  <c r="BM769" s="151"/>
    </row>
    <row r="770" ht="21.75" customHeight="1">
      <c r="A770" s="151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  <c r="BM770" s="151"/>
    </row>
    <row r="771" ht="21.75" customHeight="1">
      <c r="A771" s="151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  <c r="BM771" s="151"/>
    </row>
    <row r="772" ht="21.75" customHeight="1">
      <c r="A772" s="151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  <c r="BM772" s="151"/>
    </row>
    <row r="773" ht="21.75" customHeight="1">
      <c r="A773" s="151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  <c r="BM773" s="151"/>
    </row>
    <row r="774" ht="21.75" customHeight="1">
      <c r="A774" s="151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  <c r="BM774" s="151"/>
    </row>
    <row r="775" ht="21.75" customHeight="1">
      <c r="A775" s="151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  <c r="BM775" s="151"/>
    </row>
    <row r="776" ht="21.75" customHeight="1">
      <c r="A776" s="151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  <c r="BM776" s="151"/>
    </row>
    <row r="777" ht="21.75" customHeight="1">
      <c r="A777" s="151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  <c r="BM777" s="151"/>
    </row>
    <row r="778" ht="21.75" customHeight="1">
      <c r="A778" s="151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  <c r="BM778" s="151"/>
    </row>
    <row r="779" ht="21.75" customHeight="1">
      <c r="A779" s="151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  <c r="BM779" s="151"/>
    </row>
    <row r="780" ht="21.75" customHeight="1">
      <c r="A780" s="151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  <c r="BM780" s="151"/>
    </row>
    <row r="781" ht="21.75" customHeight="1">
      <c r="A781" s="151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  <c r="BM781" s="151"/>
    </row>
    <row r="782" ht="21.75" customHeight="1">
      <c r="A782" s="151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  <c r="BM782" s="151"/>
    </row>
    <row r="783" ht="21.75" customHeight="1">
      <c r="A783" s="151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  <c r="BM783" s="151"/>
    </row>
    <row r="784" ht="21.75" customHeight="1">
      <c r="A784" s="151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  <c r="BM784" s="151"/>
    </row>
    <row r="785" ht="21.75" customHeight="1">
      <c r="A785" s="151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  <c r="BM785" s="151"/>
    </row>
    <row r="786" ht="21.75" customHeight="1">
      <c r="A786" s="151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  <c r="BM786" s="151"/>
    </row>
    <row r="787" ht="21.75" customHeight="1">
      <c r="A787" s="151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  <c r="BM787" s="151"/>
    </row>
    <row r="788" ht="21.75" customHeight="1">
      <c r="A788" s="151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  <c r="BM788" s="151"/>
    </row>
    <row r="789" ht="21.75" customHeight="1">
      <c r="A789" s="151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  <c r="BM789" s="151"/>
    </row>
    <row r="790" ht="21.75" customHeight="1">
      <c r="A790" s="151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  <c r="BM790" s="151"/>
    </row>
    <row r="791" ht="21.75" customHeight="1">
      <c r="A791" s="151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  <c r="BM791" s="151"/>
    </row>
    <row r="792" ht="21.75" customHeight="1">
      <c r="A792" s="151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  <c r="BM792" s="151"/>
    </row>
    <row r="793" ht="21.75" customHeight="1">
      <c r="A793" s="151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  <c r="BM793" s="151"/>
    </row>
    <row r="794" ht="21.75" customHeight="1">
      <c r="A794" s="151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  <c r="BM794" s="151"/>
    </row>
    <row r="795" ht="21.75" customHeight="1">
      <c r="A795" s="151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  <c r="BM795" s="151"/>
    </row>
    <row r="796" ht="21.75" customHeight="1">
      <c r="A796" s="151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  <c r="BM796" s="151"/>
    </row>
    <row r="797" ht="21.75" customHeight="1">
      <c r="A797" s="151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  <c r="BM797" s="151"/>
    </row>
    <row r="798" ht="21.75" customHeight="1">
      <c r="A798" s="151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  <c r="BM798" s="151"/>
    </row>
    <row r="799" ht="21.75" customHeight="1">
      <c r="A799" s="151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  <c r="BM799" s="151"/>
    </row>
    <row r="800" ht="21.75" customHeight="1">
      <c r="A800" s="151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  <c r="BM800" s="151"/>
    </row>
    <row r="801" ht="21.75" customHeight="1">
      <c r="A801" s="151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  <c r="BM801" s="151"/>
    </row>
    <row r="802" ht="21.75" customHeight="1">
      <c r="A802" s="151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  <c r="BM802" s="151"/>
    </row>
    <row r="803" ht="21.75" customHeight="1">
      <c r="A803" s="151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  <c r="BM803" s="151"/>
    </row>
    <row r="804" ht="21.75" customHeight="1">
      <c r="A804" s="151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  <c r="BM804" s="151"/>
    </row>
    <row r="805" ht="21.75" customHeight="1">
      <c r="A805" s="151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  <c r="BM805" s="151"/>
    </row>
    <row r="806" ht="21.75" customHeight="1">
      <c r="A806" s="151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  <c r="BM806" s="151"/>
    </row>
    <row r="807" ht="21.75" customHeight="1">
      <c r="A807" s="151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  <c r="BM807" s="151"/>
    </row>
    <row r="808" ht="21.75" customHeight="1">
      <c r="A808" s="151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  <c r="BM808" s="151"/>
    </row>
    <row r="809" ht="21.75" customHeight="1">
      <c r="A809" s="151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  <c r="BM809" s="151"/>
    </row>
    <row r="810" ht="21.75" customHeight="1">
      <c r="A810" s="151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  <c r="BM810" s="151"/>
    </row>
    <row r="811" ht="21.75" customHeight="1">
      <c r="A811" s="151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  <c r="BM811" s="151"/>
    </row>
    <row r="812" ht="21.75" customHeight="1">
      <c r="A812" s="151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  <c r="BM812" s="151"/>
    </row>
    <row r="813" ht="21.75" customHeight="1">
      <c r="A813" s="151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  <c r="BM813" s="151"/>
    </row>
    <row r="814" ht="21.75" customHeight="1">
      <c r="A814" s="151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  <c r="BM814" s="151"/>
    </row>
    <row r="815" ht="21.75" customHeight="1">
      <c r="A815" s="151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  <c r="BM815" s="151"/>
    </row>
    <row r="816" ht="21.75" customHeight="1">
      <c r="A816" s="151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  <c r="BM816" s="151"/>
    </row>
    <row r="817" ht="21.75" customHeight="1">
      <c r="A817" s="151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  <c r="BM817" s="151"/>
    </row>
    <row r="818" ht="21.75" customHeight="1">
      <c r="A818" s="151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  <c r="BM818" s="151"/>
    </row>
    <row r="819" ht="21.75" customHeight="1">
      <c r="A819" s="151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  <c r="BM819" s="151"/>
    </row>
    <row r="820" ht="21.75" customHeight="1">
      <c r="A820" s="151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  <c r="BM820" s="151"/>
    </row>
    <row r="821" ht="21.75" customHeight="1">
      <c r="A821" s="151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  <c r="BM821" s="151"/>
    </row>
    <row r="822" ht="21.75" customHeight="1">
      <c r="A822" s="151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  <c r="BM822" s="151"/>
    </row>
    <row r="823" ht="21.75" customHeight="1">
      <c r="A823" s="151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  <c r="BM823" s="151"/>
    </row>
    <row r="824" ht="21.75" customHeight="1">
      <c r="A824" s="151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  <c r="BM824" s="151"/>
    </row>
    <row r="825" ht="21.75" customHeight="1">
      <c r="A825" s="151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  <c r="BM825" s="151"/>
    </row>
    <row r="826" ht="21.75" customHeight="1">
      <c r="A826" s="151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  <c r="BM826" s="151"/>
    </row>
    <row r="827" ht="21.75" customHeight="1">
      <c r="A827" s="151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  <c r="BM827" s="151"/>
    </row>
    <row r="828" ht="21.75" customHeight="1">
      <c r="A828" s="151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  <c r="BM828" s="151"/>
    </row>
    <row r="829" ht="21.75" customHeight="1">
      <c r="A829" s="151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  <c r="BM829" s="151"/>
    </row>
    <row r="830" ht="21.75" customHeight="1">
      <c r="A830" s="151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  <c r="BM830" s="151"/>
    </row>
    <row r="831" ht="21.75" customHeight="1">
      <c r="A831" s="151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  <c r="BM831" s="151"/>
    </row>
    <row r="832" ht="21.75" customHeight="1">
      <c r="A832" s="151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  <c r="BM832" s="151"/>
    </row>
    <row r="833" ht="21.75" customHeight="1">
      <c r="A833" s="151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  <c r="BM833" s="151"/>
    </row>
    <row r="834" ht="21.75" customHeight="1">
      <c r="A834" s="151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  <c r="BM834" s="151"/>
    </row>
    <row r="835" ht="21.75" customHeight="1">
      <c r="A835" s="151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  <c r="BM835" s="151"/>
    </row>
    <row r="836" ht="21.75" customHeight="1">
      <c r="A836" s="151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  <c r="BM836" s="151"/>
    </row>
    <row r="837" ht="21.75" customHeight="1">
      <c r="A837" s="151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  <c r="BM837" s="151"/>
    </row>
    <row r="838" ht="21.75" customHeight="1">
      <c r="A838" s="151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  <c r="BM838" s="151"/>
    </row>
    <row r="839" ht="21.75" customHeight="1">
      <c r="A839" s="151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  <c r="BM839" s="151"/>
    </row>
    <row r="840" ht="21.75" customHeight="1">
      <c r="A840" s="151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  <c r="BM840" s="151"/>
    </row>
    <row r="841" ht="21.75" customHeight="1">
      <c r="A841" s="151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  <c r="BM841" s="151"/>
    </row>
    <row r="842" ht="21.75" customHeight="1">
      <c r="A842" s="151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  <c r="BM842" s="151"/>
    </row>
    <row r="843" ht="21.75" customHeight="1">
      <c r="A843" s="151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  <c r="BM843" s="151"/>
    </row>
    <row r="844" ht="21.75" customHeight="1">
      <c r="A844" s="151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  <c r="BM844" s="151"/>
    </row>
    <row r="845" ht="21.75" customHeight="1">
      <c r="A845" s="151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  <c r="BM845" s="151"/>
    </row>
    <row r="846" ht="21.75" customHeight="1">
      <c r="A846" s="151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  <c r="BM846" s="151"/>
    </row>
    <row r="847" ht="21.75" customHeight="1">
      <c r="A847" s="151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  <c r="BM847" s="151"/>
    </row>
    <row r="848" ht="21.75" customHeight="1">
      <c r="A848" s="151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  <c r="BM848" s="151"/>
    </row>
    <row r="849" ht="21.75" customHeight="1">
      <c r="A849" s="151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  <c r="BM849" s="151"/>
    </row>
    <row r="850" ht="21.75" customHeight="1">
      <c r="A850" s="151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  <c r="BM850" s="151"/>
    </row>
    <row r="851" ht="21.75" customHeight="1">
      <c r="A851" s="151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  <c r="BM851" s="151"/>
    </row>
    <row r="852" ht="21.75" customHeight="1">
      <c r="A852" s="151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  <c r="BM852" s="151"/>
    </row>
    <row r="853" ht="21.75" customHeight="1">
      <c r="A853" s="151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  <c r="BM853" s="151"/>
    </row>
    <row r="854" ht="21.75" customHeight="1">
      <c r="A854" s="151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  <c r="BM854" s="151"/>
    </row>
    <row r="855" ht="21.75" customHeight="1">
      <c r="A855" s="151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  <c r="BM855" s="151"/>
    </row>
    <row r="856" ht="21.75" customHeight="1">
      <c r="A856" s="151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  <c r="BM856" s="151"/>
    </row>
    <row r="857" ht="21.75" customHeight="1">
      <c r="A857" s="151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  <c r="BM857" s="151"/>
    </row>
    <row r="858" ht="21.75" customHeight="1">
      <c r="A858" s="151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  <c r="BM858" s="151"/>
    </row>
    <row r="859" ht="21.75" customHeight="1">
      <c r="A859" s="151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  <c r="BM859" s="151"/>
    </row>
    <row r="860" ht="21.75" customHeight="1">
      <c r="A860" s="151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  <c r="BM860" s="151"/>
    </row>
    <row r="861" ht="21.75" customHeight="1">
      <c r="A861" s="151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  <c r="BM861" s="151"/>
    </row>
    <row r="862" ht="21.75" customHeight="1">
      <c r="A862" s="151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  <c r="BM862" s="151"/>
    </row>
    <row r="863" ht="21.75" customHeight="1">
      <c r="A863" s="151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  <c r="BM863" s="151"/>
    </row>
    <row r="864" ht="21.75" customHeight="1">
      <c r="A864" s="151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  <c r="BM864" s="151"/>
    </row>
    <row r="865" ht="21.75" customHeight="1">
      <c r="A865" s="151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  <c r="BM865" s="151"/>
    </row>
    <row r="866" ht="21.75" customHeight="1">
      <c r="A866" s="151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  <c r="BM866" s="151"/>
    </row>
    <row r="867" ht="21.75" customHeight="1">
      <c r="A867" s="151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  <c r="BM867" s="151"/>
    </row>
    <row r="868" ht="21.75" customHeight="1">
      <c r="A868" s="151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  <c r="BM868" s="151"/>
    </row>
    <row r="869" ht="21.75" customHeight="1">
      <c r="A869" s="151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  <c r="BM869" s="151"/>
    </row>
    <row r="870" ht="21.75" customHeight="1">
      <c r="A870" s="151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  <c r="BM870" s="151"/>
    </row>
    <row r="871" ht="21.75" customHeight="1">
      <c r="A871" s="151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  <c r="BM871" s="151"/>
    </row>
    <row r="872" ht="21.75" customHeight="1">
      <c r="A872" s="151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  <c r="BM872" s="151"/>
    </row>
    <row r="873" ht="21.75" customHeight="1">
      <c r="A873" s="151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  <c r="BM873" s="151"/>
    </row>
    <row r="874" ht="21.75" customHeight="1">
      <c r="A874" s="151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  <c r="BM874" s="151"/>
    </row>
    <row r="875" ht="21.75" customHeight="1">
      <c r="A875" s="151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  <c r="BM875" s="151"/>
    </row>
    <row r="876" ht="21.75" customHeight="1">
      <c r="A876" s="151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  <c r="BM876" s="151"/>
    </row>
    <row r="877" ht="21.75" customHeight="1">
      <c r="A877" s="151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  <c r="BM877" s="151"/>
    </row>
    <row r="878" ht="21.75" customHeight="1">
      <c r="A878" s="151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  <c r="BM878" s="151"/>
    </row>
    <row r="879" ht="21.75" customHeight="1">
      <c r="A879" s="151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  <c r="BM879" s="151"/>
    </row>
    <row r="880" ht="21.75" customHeight="1">
      <c r="A880" s="151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  <c r="BM880" s="151"/>
    </row>
    <row r="881" ht="21.75" customHeight="1">
      <c r="A881" s="151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  <c r="BM881" s="151"/>
    </row>
    <row r="882" ht="21.75" customHeight="1">
      <c r="A882" s="151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  <c r="BM882" s="151"/>
    </row>
    <row r="883" ht="21.75" customHeight="1">
      <c r="A883" s="151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  <c r="BM883" s="151"/>
    </row>
    <row r="884" ht="21.75" customHeight="1">
      <c r="A884" s="151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  <c r="BM884" s="151"/>
    </row>
    <row r="885" ht="21.75" customHeight="1">
      <c r="A885" s="151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  <c r="BM885" s="151"/>
    </row>
    <row r="886" ht="21.75" customHeight="1">
      <c r="A886" s="151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  <c r="BM886" s="151"/>
    </row>
    <row r="887" ht="21.75" customHeight="1">
      <c r="A887" s="151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  <c r="BM887" s="151"/>
    </row>
    <row r="888" ht="21.75" customHeight="1">
      <c r="A888" s="151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  <c r="BM888" s="151"/>
    </row>
    <row r="889" ht="21.75" customHeight="1">
      <c r="A889" s="151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  <c r="BM889" s="151"/>
    </row>
    <row r="890" ht="21.75" customHeight="1">
      <c r="A890" s="151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  <c r="BM890" s="151"/>
    </row>
    <row r="891" ht="21.75" customHeight="1">
      <c r="A891" s="151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  <c r="BM891" s="151"/>
    </row>
    <row r="892" ht="21.75" customHeight="1">
      <c r="A892" s="151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  <c r="BM892" s="151"/>
    </row>
    <row r="893" ht="21.75" customHeight="1">
      <c r="A893" s="151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  <c r="BM893" s="151"/>
    </row>
    <row r="894" ht="21.75" customHeight="1">
      <c r="A894" s="151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  <c r="BM894" s="151"/>
    </row>
    <row r="895" ht="21.75" customHeight="1">
      <c r="A895" s="151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  <c r="BM895" s="151"/>
    </row>
    <row r="896" ht="21.75" customHeight="1">
      <c r="A896" s="151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  <c r="BM896" s="151"/>
    </row>
    <row r="897" ht="21.75" customHeight="1">
      <c r="A897" s="151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  <c r="BM897" s="151"/>
    </row>
    <row r="898" ht="21.75" customHeight="1">
      <c r="A898" s="151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  <c r="BM898" s="151"/>
    </row>
    <row r="899" ht="21.75" customHeight="1">
      <c r="A899" s="151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  <c r="BM899" s="151"/>
    </row>
    <row r="900" ht="21.75" customHeight="1">
      <c r="A900" s="151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  <c r="BM900" s="151"/>
    </row>
    <row r="901" ht="21.75" customHeight="1">
      <c r="A901" s="151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  <c r="BM901" s="151"/>
    </row>
    <row r="902" ht="21.75" customHeight="1">
      <c r="A902" s="151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  <c r="BM902" s="151"/>
    </row>
    <row r="903" ht="21.75" customHeight="1">
      <c r="A903" s="151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  <c r="BM903" s="151"/>
    </row>
    <row r="904" ht="21.75" customHeight="1">
      <c r="A904" s="151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  <c r="BM904" s="151"/>
    </row>
    <row r="905" ht="21.75" customHeight="1">
      <c r="A905" s="151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  <c r="BM905" s="151"/>
    </row>
    <row r="906" ht="21.75" customHeight="1">
      <c r="A906" s="151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  <c r="BM906" s="151"/>
    </row>
    <row r="907" ht="21.75" customHeight="1">
      <c r="A907" s="151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  <c r="BM907" s="151"/>
    </row>
    <row r="908" ht="21.75" customHeight="1">
      <c r="A908" s="151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  <c r="BM908" s="151"/>
    </row>
    <row r="909" ht="21.75" customHeight="1">
      <c r="A909" s="151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  <c r="BM909" s="151"/>
    </row>
    <row r="910" ht="21.75" customHeight="1">
      <c r="A910" s="151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  <c r="BM910" s="151"/>
    </row>
    <row r="911" ht="21.75" customHeight="1">
      <c r="A911" s="151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  <c r="BM911" s="151"/>
    </row>
    <row r="912" ht="21.75" customHeight="1">
      <c r="A912" s="151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  <c r="BM912" s="151"/>
    </row>
    <row r="913" ht="21.75" customHeight="1">
      <c r="A913" s="151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  <c r="BM913" s="151"/>
    </row>
    <row r="914" ht="21.75" customHeight="1">
      <c r="A914" s="151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  <c r="BM914" s="151"/>
    </row>
    <row r="915" ht="21.75" customHeight="1">
      <c r="A915" s="151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  <c r="BM915" s="151"/>
    </row>
    <row r="916" ht="21.75" customHeight="1">
      <c r="A916" s="151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  <c r="BM916" s="151"/>
    </row>
    <row r="917" ht="21.75" customHeight="1">
      <c r="A917" s="151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  <c r="BM917" s="151"/>
    </row>
    <row r="918" ht="21.75" customHeight="1">
      <c r="A918" s="151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  <c r="BM918" s="151"/>
    </row>
    <row r="919" ht="21.75" customHeight="1">
      <c r="A919" s="151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  <c r="BM919" s="151"/>
    </row>
    <row r="920" ht="21.75" customHeight="1">
      <c r="A920" s="151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  <c r="BM920" s="151"/>
    </row>
    <row r="921" ht="21.75" customHeight="1">
      <c r="A921" s="151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  <c r="BM921" s="151"/>
    </row>
    <row r="922" ht="21.75" customHeight="1">
      <c r="A922" s="151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  <c r="BM922" s="151"/>
    </row>
    <row r="923" ht="21.75" customHeight="1">
      <c r="A923" s="151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  <c r="BM923" s="151"/>
    </row>
    <row r="924" ht="21.75" customHeight="1">
      <c r="A924" s="151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  <c r="BM924" s="151"/>
    </row>
    <row r="925" ht="21.75" customHeight="1">
      <c r="A925" s="151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  <c r="BM925" s="151"/>
    </row>
    <row r="926" ht="21.75" customHeight="1">
      <c r="A926" s="151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  <c r="BM926" s="151"/>
    </row>
    <row r="927" ht="21.75" customHeight="1">
      <c r="A927" s="151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  <c r="BM927" s="151"/>
    </row>
    <row r="928" ht="21.75" customHeight="1">
      <c r="A928" s="151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  <c r="BM928" s="151"/>
    </row>
    <row r="929" ht="21.75" customHeight="1">
      <c r="A929" s="151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  <c r="BM929" s="151"/>
    </row>
    <row r="930" ht="21.75" customHeight="1">
      <c r="A930" s="151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  <c r="BM930" s="151"/>
    </row>
    <row r="931" ht="21.75" customHeight="1">
      <c r="A931" s="151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  <c r="BM931" s="151"/>
    </row>
    <row r="932" ht="21.75" customHeight="1">
      <c r="A932" s="151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  <c r="BM932" s="151"/>
    </row>
    <row r="933" ht="21.75" customHeight="1">
      <c r="A933" s="151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  <c r="BM933" s="151"/>
    </row>
    <row r="934" ht="21.75" customHeight="1">
      <c r="A934" s="151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  <c r="BM934" s="151"/>
    </row>
    <row r="935" ht="21.75" customHeight="1">
      <c r="A935" s="151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  <c r="BM935" s="151"/>
    </row>
    <row r="936" ht="21.75" customHeight="1">
      <c r="A936" s="151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  <c r="BM936" s="151"/>
    </row>
    <row r="937" ht="21.75" customHeight="1">
      <c r="A937" s="151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  <c r="BM937" s="151"/>
    </row>
    <row r="938" ht="21.75" customHeight="1">
      <c r="A938" s="151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  <c r="BM938" s="151"/>
    </row>
    <row r="939" ht="21.75" customHeight="1">
      <c r="A939" s="151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  <c r="BM939" s="151"/>
    </row>
    <row r="940" ht="21.75" customHeight="1">
      <c r="A940" s="151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  <c r="BM940" s="151"/>
    </row>
    <row r="941" ht="21.75" customHeight="1">
      <c r="A941" s="151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  <c r="BM941" s="151"/>
    </row>
    <row r="942" ht="21.75" customHeight="1">
      <c r="A942" s="151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  <c r="BM942" s="151"/>
    </row>
    <row r="943" ht="21.75" customHeight="1">
      <c r="A943" s="151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  <c r="BM943" s="151"/>
    </row>
    <row r="944" ht="21.75" customHeight="1">
      <c r="A944" s="151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  <c r="BM944" s="151"/>
    </row>
    <row r="945" ht="21.75" customHeight="1">
      <c r="A945" s="151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  <c r="BM945" s="151"/>
    </row>
    <row r="946" ht="21.75" customHeight="1">
      <c r="A946" s="151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  <c r="BM946" s="151"/>
    </row>
    <row r="947" ht="21.75" customHeight="1">
      <c r="A947" s="151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  <c r="BM947" s="151"/>
    </row>
    <row r="948" ht="21.75" customHeight="1">
      <c r="A948" s="151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  <c r="BM948" s="151"/>
    </row>
    <row r="949" ht="21.75" customHeight="1">
      <c r="A949" s="151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  <c r="BM949" s="151"/>
    </row>
    <row r="950" ht="21.75" customHeight="1">
      <c r="A950" s="151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  <c r="BM950" s="151"/>
    </row>
    <row r="951" ht="21.75" customHeight="1">
      <c r="A951" s="151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  <c r="BM951" s="151"/>
    </row>
    <row r="952" ht="21.75" customHeight="1">
      <c r="A952" s="151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  <c r="BM952" s="151"/>
    </row>
    <row r="953" ht="21.75" customHeight="1">
      <c r="A953" s="151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  <c r="BM953" s="151"/>
    </row>
    <row r="954" ht="21.75" customHeight="1">
      <c r="A954" s="151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  <c r="BM954" s="151"/>
    </row>
    <row r="955" ht="21.75" customHeight="1">
      <c r="A955" s="151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  <c r="BM955" s="151"/>
    </row>
    <row r="956" ht="21.75" customHeight="1">
      <c r="A956" s="151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  <c r="BM956" s="151"/>
    </row>
    <row r="957" ht="21.75" customHeight="1">
      <c r="A957" s="151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  <c r="BM957" s="151"/>
    </row>
    <row r="958" ht="21.75" customHeight="1">
      <c r="A958" s="151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  <c r="BM958" s="151"/>
    </row>
    <row r="959" ht="21.75" customHeight="1">
      <c r="A959" s="151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  <c r="BM959" s="151"/>
    </row>
    <row r="960" ht="21.75" customHeight="1">
      <c r="A960" s="151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  <c r="BM960" s="151"/>
    </row>
    <row r="961" ht="21.75" customHeight="1">
      <c r="A961" s="151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  <c r="BM961" s="151"/>
    </row>
    <row r="962" ht="21.75" customHeight="1">
      <c r="A962" s="151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  <c r="BM962" s="151"/>
    </row>
    <row r="963" ht="21.75" customHeight="1">
      <c r="A963" s="151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  <c r="BM963" s="151"/>
    </row>
    <row r="964" ht="21.75" customHeight="1">
      <c r="A964" s="151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  <c r="BM964" s="151"/>
    </row>
    <row r="965" ht="21.75" customHeight="1">
      <c r="A965" s="151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  <c r="BM965" s="151"/>
    </row>
    <row r="966" ht="21.75" customHeight="1">
      <c r="A966" s="151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  <c r="BM966" s="151"/>
    </row>
    <row r="967" ht="21.75" customHeight="1">
      <c r="A967" s="151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  <c r="BM967" s="151"/>
    </row>
    <row r="968" ht="21.75" customHeight="1">
      <c r="A968" s="151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  <c r="BM968" s="151"/>
    </row>
    <row r="969" ht="21.75" customHeight="1">
      <c r="A969" s="151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  <c r="BM969" s="151"/>
    </row>
    <row r="970" ht="21.75" customHeight="1">
      <c r="A970" s="151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  <c r="BM970" s="151"/>
    </row>
    <row r="971" ht="21.75" customHeight="1">
      <c r="A971" s="151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  <c r="BM971" s="151"/>
    </row>
    <row r="972" ht="21.75" customHeight="1">
      <c r="A972" s="151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  <c r="BM972" s="151"/>
    </row>
    <row r="973" ht="21.75" customHeight="1">
      <c r="A973" s="151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  <c r="BM973" s="151"/>
    </row>
    <row r="974" ht="21.75" customHeight="1">
      <c r="A974" s="151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  <c r="BM974" s="151"/>
    </row>
    <row r="975" ht="21.75" customHeight="1">
      <c r="A975" s="151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  <c r="BM975" s="151"/>
    </row>
    <row r="976" ht="21.75" customHeight="1">
      <c r="A976" s="151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  <c r="BM976" s="151"/>
    </row>
    <row r="977" ht="21.75" customHeight="1">
      <c r="A977" s="151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  <c r="BM977" s="151"/>
    </row>
    <row r="978" ht="21.75" customHeight="1">
      <c r="A978" s="151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  <c r="BM978" s="151"/>
    </row>
    <row r="979" ht="21.75" customHeight="1">
      <c r="A979" s="151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  <c r="BM979" s="151"/>
    </row>
    <row r="980" ht="21.75" customHeight="1">
      <c r="A980" s="151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  <c r="BM980" s="151"/>
    </row>
    <row r="981" ht="21.75" customHeight="1">
      <c r="A981" s="151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  <c r="BM981" s="151"/>
    </row>
    <row r="982" ht="21.75" customHeight="1">
      <c r="A982" s="151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  <c r="BM982" s="151"/>
    </row>
    <row r="983" ht="21.75" customHeight="1">
      <c r="A983" s="151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  <c r="BM983" s="151"/>
    </row>
    <row r="984" ht="21.75" customHeight="1">
      <c r="A984" s="151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  <c r="BM984" s="151"/>
    </row>
    <row r="985" ht="21.75" customHeight="1">
      <c r="A985" s="151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  <c r="BM985" s="151"/>
    </row>
    <row r="986" ht="21.75" customHeight="1">
      <c r="A986" s="151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  <c r="BM986" s="151"/>
    </row>
    <row r="987" ht="21.75" customHeight="1">
      <c r="A987" s="151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  <c r="BM987" s="151"/>
    </row>
    <row r="988" ht="21.75" customHeight="1">
      <c r="A988" s="151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  <c r="BM988" s="151"/>
    </row>
    <row r="989" ht="21.75" customHeight="1">
      <c r="A989" s="151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  <c r="BM989" s="151"/>
    </row>
    <row r="990" ht="21.75" customHeight="1">
      <c r="A990" s="151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  <c r="BM990" s="151"/>
    </row>
    <row r="991" ht="21.75" customHeight="1">
      <c r="A991" s="151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  <c r="BM991" s="151"/>
    </row>
    <row r="992" ht="21.75" customHeight="1">
      <c r="A992" s="151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  <c r="BM992" s="151"/>
    </row>
    <row r="993" ht="21.75" customHeight="1">
      <c r="A993" s="151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  <c r="BM993" s="151"/>
    </row>
    <row r="994" ht="21.75" customHeight="1">
      <c r="A994" s="151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  <c r="BM994" s="151"/>
    </row>
    <row r="995" ht="21.75" customHeight="1">
      <c r="A995" s="151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  <c r="BM995" s="151"/>
    </row>
    <row r="996" ht="21.75" customHeight="1">
      <c r="A996" s="151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  <c r="BM996" s="151"/>
    </row>
    <row r="997" ht="21.75" customHeight="1">
      <c r="A997" s="151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  <c r="BM997" s="151"/>
    </row>
    <row r="998" ht="21.75" customHeight="1">
      <c r="A998" s="151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  <c r="BM998" s="151"/>
    </row>
    <row r="999" ht="21.75" customHeight="1">
      <c r="A999" s="151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  <c r="BM999" s="151"/>
    </row>
    <row r="1000" ht="21.75" customHeight="1">
      <c r="A1000" s="151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  <c r="BM1000" s="151"/>
    </row>
  </sheetData>
  <mergeCells count="241">
    <mergeCell ref="U2:W2"/>
    <mergeCell ref="X2:Z2"/>
    <mergeCell ref="L2:N2"/>
    <mergeCell ref="R2:T2"/>
    <mergeCell ref="O2:Q2"/>
    <mergeCell ref="AA3:AC3"/>
    <mergeCell ref="AD3:AF3"/>
    <mergeCell ref="L3:N3"/>
    <mergeCell ref="O3:Q3"/>
    <mergeCell ref="F5:H5"/>
    <mergeCell ref="I2:K2"/>
    <mergeCell ref="AG2:AI2"/>
    <mergeCell ref="AJ2:AL2"/>
    <mergeCell ref="AM2:AO2"/>
    <mergeCell ref="AG3:AI3"/>
    <mergeCell ref="F2:H2"/>
    <mergeCell ref="X3:Z3"/>
    <mergeCell ref="BE3:BG3"/>
    <mergeCell ref="BE2:BG2"/>
    <mergeCell ref="AW2:AY2"/>
    <mergeCell ref="AW3:AY3"/>
    <mergeCell ref="BA3:BC3"/>
    <mergeCell ref="BA2:BC2"/>
    <mergeCell ref="BM2:BN5"/>
    <mergeCell ref="BI3:BK3"/>
    <mergeCell ref="BI2:BK2"/>
    <mergeCell ref="F3:H3"/>
    <mergeCell ref="I3:K3"/>
    <mergeCell ref="C3:E3"/>
    <mergeCell ref="R3:T3"/>
    <mergeCell ref="U3:W3"/>
    <mergeCell ref="AM3:AO3"/>
    <mergeCell ref="AJ3:AL3"/>
    <mergeCell ref="AP2:AR2"/>
    <mergeCell ref="AP3:AR3"/>
    <mergeCell ref="AS3:AU3"/>
    <mergeCell ref="AS2:AU2"/>
    <mergeCell ref="AD2:AF2"/>
    <mergeCell ref="AA2:AC2"/>
    <mergeCell ref="A1:AU1"/>
    <mergeCell ref="AV1:BC1"/>
    <mergeCell ref="C2:E2"/>
    <mergeCell ref="BD1:BK1"/>
    <mergeCell ref="O46:Q46"/>
    <mergeCell ref="I44:K44"/>
    <mergeCell ref="AM41:AO41"/>
    <mergeCell ref="AW41:AY41"/>
    <mergeCell ref="AW40:AY40"/>
    <mergeCell ref="AG41:AI41"/>
    <mergeCell ref="AG52:AI52"/>
    <mergeCell ref="BA41:BC41"/>
    <mergeCell ref="AJ41:AL41"/>
    <mergeCell ref="AV58:BC58"/>
    <mergeCell ref="A57:BC57"/>
    <mergeCell ref="R47:T47"/>
    <mergeCell ref="U48:W48"/>
    <mergeCell ref="X49:Z49"/>
    <mergeCell ref="F43:H43"/>
    <mergeCell ref="AJ53:AL53"/>
    <mergeCell ref="C22:E22"/>
    <mergeCell ref="F22:H22"/>
    <mergeCell ref="C41:E41"/>
    <mergeCell ref="I41:K41"/>
    <mergeCell ref="F41:H41"/>
    <mergeCell ref="C40:E40"/>
    <mergeCell ref="I25:K25"/>
    <mergeCell ref="C42:E42"/>
    <mergeCell ref="C21:E21"/>
    <mergeCell ref="F21:H21"/>
    <mergeCell ref="U29:W29"/>
    <mergeCell ref="X30:Z30"/>
    <mergeCell ref="L26:N26"/>
    <mergeCell ref="R28:T28"/>
    <mergeCell ref="O27:Q27"/>
    <mergeCell ref="AA31:AC31"/>
    <mergeCell ref="AS37:AU37"/>
    <mergeCell ref="AP36:AR36"/>
    <mergeCell ref="AP41:AR41"/>
    <mergeCell ref="AS41:AU41"/>
    <mergeCell ref="AM60:AO60"/>
    <mergeCell ref="AP59:AR59"/>
    <mergeCell ref="U41:W41"/>
    <mergeCell ref="O41:Q41"/>
    <mergeCell ref="R41:T41"/>
    <mergeCell ref="L41:N41"/>
    <mergeCell ref="L45:N45"/>
    <mergeCell ref="I22:K22"/>
    <mergeCell ref="AJ22:AL22"/>
    <mergeCell ref="AG22:AI22"/>
    <mergeCell ref="U22:W22"/>
    <mergeCell ref="X22:Z22"/>
    <mergeCell ref="AA22:AC22"/>
    <mergeCell ref="AD22:AF22"/>
    <mergeCell ref="AV20:BC20"/>
    <mergeCell ref="A20:AU20"/>
    <mergeCell ref="AW21:AY21"/>
    <mergeCell ref="AS18:AU18"/>
    <mergeCell ref="O21:Q21"/>
    <mergeCell ref="R21:T21"/>
    <mergeCell ref="U21:W21"/>
    <mergeCell ref="AD21:AF21"/>
    <mergeCell ref="AA21:AC21"/>
    <mergeCell ref="X21:Z21"/>
    <mergeCell ref="C4:E4"/>
    <mergeCell ref="C23:E23"/>
    <mergeCell ref="F24:H24"/>
    <mergeCell ref="I21:K21"/>
    <mergeCell ref="O8:Q8"/>
    <mergeCell ref="BM7:BN10"/>
    <mergeCell ref="A19:BC19"/>
    <mergeCell ref="R9:T9"/>
    <mergeCell ref="X11:Z11"/>
    <mergeCell ref="U10:W10"/>
    <mergeCell ref="AA12:AC12"/>
    <mergeCell ref="AD13:AF13"/>
    <mergeCell ref="L7:N7"/>
    <mergeCell ref="I6:K6"/>
    <mergeCell ref="L22:N22"/>
    <mergeCell ref="L21:N21"/>
    <mergeCell ref="O22:Q22"/>
    <mergeCell ref="R22:T22"/>
    <mergeCell ref="AJ21:AL21"/>
    <mergeCell ref="AM21:AO21"/>
    <mergeCell ref="AG21:AI21"/>
    <mergeCell ref="AM22:AO22"/>
    <mergeCell ref="AD40:AF40"/>
    <mergeCell ref="AG40:AI40"/>
    <mergeCell ref="X41:Z41"/>
    <mergeCell ref="AD41:AF41"/>
    <mergeCell ref="X40:Z40"/>
    <mergeCell ref="AA69:AC69"/>
    <mergeCell ref="X68:Z68"/>
    <mergeCell ref="AJ72:AL72"/>
    <mergeCell ref="AM73:AO73"/>
    <mergeCell ref="AP74:AR74"/>
    <mergeCell ref="AA59:AC59"/>
    <mergeCell ref="AD59:AF59"/>
    <mergeCell ref="X59:Z59"/>
    <mergeCell ref="AJ59:AL59"/>
    <mergeCell ref="AG59:AI59"/>
    <mergeCell ref="AA60:AC60"/>
    <mergeCell ref="AD60:AF60"/>
    <mergeCell ref="X60:Z60"/>
    <mergeCell ref="AD51:AF51"/>
    <mergeCell ref="AA50:AC50"/>
    <mergeCell ref="AD32:AF32"/>
    <mergeCell ref="AA41:AC41"/>
    <mergeCell ref="AA40:AC40"/>
    <mergeCell ref="AD70:AF70"/>
    <mergeCell ref="AG33:AI33"/>
    <mergeCell ref="AG71:AI71"/>
    <mergeCell ref="AG60:AI60"/>
    <mergeCell ref="I59:K59"/>
    <mergeCell ref="I60:K60"/>
    <mergeCell ref="C60:E60"/>
    <mergeCell ref="C59:E59"/>
    <mergeCell ref="U59:W59"/>
    <mergeCell ref="U60:W60"/>
    <mergeCell ref="U67:W67"/>
    <mergeCell ref="L59:N59"/>
    <mergeCell ref="AJ60:AL60"/>
    <mergeCell ref="O60:Q60"/>
    <mergeCell ref="L60:N60"/>
    <mergeCell ref="R60:T60"/>
    <mergeCell ref="R59:T59"/>
    <mergeCell ref="O59:Q59"/>
    <mergeCell ref="O65:Q65"/>
    <mergeCell ref="A76:BC76"/>
    <mergeCell ref="AS75:AU75"/>
    <mergeCell ref="R66:T66"/>
    <mergeCell ref="A58:AU58"/>
    <mergeCell ref="L64:N64"/>
    <mergeCell ref="C61:E61"/>
    <mergeCell ref="F62:H62"/>
    <mergeCell ref="I63:K63"/>
    <mergeCell ref="F60:H60"/>
    <mergeCell ref="F59:H59"/>
    <mergeCell ref="BA60:BC60"/>
    <mergeCell ref="BA59:BC59"/>
    <mergeCell ref="BE41:BG41"/>
    <mergeCell ref="BE40:BG40"/>
    <mergeCell ref="BA21:BC21"/>
    <mergeCell ref="BA22:BC22"/>
    <mergeCell ref="BE60:BG60"/>
    <mergeCell ref="BE59:BG59"/>
    <mergeCell ref="BI60:BK60"/>
    <mergeCell ref="BI59:BK59"/>
    <mergeCell ref="BD58:BK58"/>
    <mergeCell ref="BI41:BK41"/>
    <mergeCell ref="AM16:AO16"/>
    <mergeCell ref="AP17:AR17"/>
    <mergeCell ref="BE21:BG21"/>
    <mergeCell ref="BI22:BK22"/>
    <mergeCell ref="BE22:BG22"/>
    <mergeCell ref="BD20:BK20"/>
    <mergeCell ref="BI21:BK21"/>
    <mergeCell ref="AJ15:AL15"/>
    <mergeCell ref="AG14:AI14"/>
    <mergeCell ref="BM15:BN15"/>
    <mergeCell ref="BM18:BN18"/>
    <mergeCell ref="BM16:BN16"/>
    <mergeCell ref="BM17:BN17"/>
    <mergeCell ref="BM26:BN29"/>
    <mergeCell ref="BM21:BN24"/>
    <mergeCell ref="BM45:BN48"/>
    <mergeCell ref="BM40:BN43"/>
    <mergeCell ref="BM64:BN67"/>
    <mergeCell ref="BM59:BN62"/>
    <mergeCell ref="BM13:BN13"/>
    <mergeCell ref="BI40:BK40"/>
    <mergeCell ref="BD39:BK39"/>
    <mergeCell ref="AP22:AR22"/>
    <mergeCell ref="AS22:AU22"/>
    <mergeCell ref="AP21:AR21"/>
    <mergeCell ref="AS21:AU21"/>
    <mergeCell ref="AW22:AY22"/>
    <mergeCell ref="AP40:AR40"/>
    <mergeCell ref="AS60:AU60"/>
    <mergeCell ref="AS59:AU59"/>
    <mergeCell ref="AW59:AY59"/>
    <mergeCell ref="AW60:AY60"/>
    <mergeCell ref="AM35:AO35"/>
    <mergeCell ref="AJ34:AL34"/>
    <mergeCell ref="AM54:AO54"/>
    <mergeCell ref="AP60:AR60"/>
    <mergeCell ref="AS56:AU56"/>
    <mergeCell ref="AP55:AR55"/>
    <mergeCell ref="AM59:AO59"/>
    <mergeCell ref="O40:Q40"/>
    <mergeCell ref="L40:N40"/>
    <mergeCell ref="U40:W40"/>
    <mergeCell ref="I40:K40"/>
    <mergeCell ref="R40:T40"/>
    <mergeCell ref="A39:AU39"/>
    <mergeCell ref="A38:BC38"/>
    <mergeCell ref="AV39:BC39"/>
    <mergeCell ref="AJ40:AL40"/>
    <mergeCell ref="AM40:AO40"/>
    <mergeCell ref="AS40:AU40"/>
    <mergeCell ref="BA40:BC40"/>
    <mergeCell ref="F40:H4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4.0"/>
    <col customWidth="1" min="2" max="2" width="10.43"/>
    <col customWidth="1" min="3" max="3" width="3.14"/>
    <col customWidth="1" min="4" max="4" width="1.0"/>
    <col customWidth="1" min="5" max="6" width="3.14"/>
    <col customWidth="1" min="7" max="7" width="1.0"/>
    <col customWidth="1" min="8" max="9" width="3.14"/>
    <col customWidth="1" min="10" max="10" width="1.0"/>
    <col customWidth="1" min="11" max="12" width="3.14"/>
    <col customWidth="1" min="13" max="13" width="1.0"/>
    <col customWidth="1" min="14" max="15" width="3.14"/>
    <col customWidth="1" min="16" max="16" width="1.0"/>
    <col customWidth="1" min="17" max="17" width="3.14"/>
    <col customWidth="1" min="18" max="18" width="3.29"/>
    <col customWidth="1" min="19" max="19" width="1.0"/>
    <col customWidth="1" min="20" max="20" width="3.43"/>
    <col customWidth="1" min="21" max="21" width="3.14"/>
    <col customWidth="1" min="22" max="22" width="1.0"/>
    <col customWidth="1" min="23" max="24" width="3.14"/>
    <col customWidth="1" min="25" max="25" width="1.0"/>
    <col customWidth="1" min="26" max="27" width="3.14"/>
    <col customWidth="1" min="28" max="28" width="1.0"/>
    <col customWidth="1" min="29" max="30" width="3.14"/>
    <col customWidth="1" min="31" max="31" width="1.0"/>
    <col customWidth="1" min="32" max="33" width="3.14"/>
    <col customWidth="1" min="34" max="34" width="1.0"/>
    <col customWidth="1" min="35" max="36" width="3.14"/>
    <col customWidth="1" min="37" max="37" width="1.0"/>
    <col customWidth="1" min="38" max="39" width="3.14"/>
    <col customWidth="1" min="40" max="40" width="1.0"/>
    <col customWidth="1" min="41" max="42" width="3.14"/>
    <col customWidth="1" min="43" max="43" width="1.0"/>
    <col customWidth="1" min="44" max="45" width="3.14"/>
    <col customWidth="1" min="46" max="46" width="1.0"/>
    <col customWidth="1" min="47" max="47" width="3.14"/>
    <col customWidth="1" min="48" max="48" width="5.71"/>
    <col customWidth="1" min="49" max="49" width="4.71"/>
    <col customWidth="1" min="50" max="50" width="1.0"/>
    <col customWidth="1" min="51" max="51" width="4.71"/>
    <col customWidth="1" min="52" max="52" width="6.71"/>
    <col customWidth="1" min="53" max="53" width="4.71"/>
    <col customWidth="1" min="54" max="54" width="1.0"/>
    <col customWidth="1" min="55" max="55" width="11.57"/>
    <col customWidth="1" min="56" max="56" width="5.71"/>
    <col customWidth="1" min="57" max="57" width="4.71"/>
    <col customWidth="1" min="58" max="58" width="1.0"/>
    <col customWidth="1" min="59" max="59" width="4.71"/>
    <col customWidth="1" min="60" max="60" width="6.71"/>
    <col customWidth="1" min="61" max="61" width="4.71"/>
    <col customWidth="1" min="62" max="62" width="1.0"/>
    <col customWidth="1" min="63" max="63" width="11.57"/>
    <col customWidth="1" min="64" max="64" width="8.0"/>
    <col customWidth="1" min="65" max="65" width="12.57"/>
  </cols>
  <sheetData>
    <row r="1" ht="21.75" customHeight="1">
      <c r="A1" s="154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155" t="s">
        <v>1</v>
      </c>
      <c r="AW1" s="5"/>
      <c r="AX1" s="5"/>
      <c r="AY1" s="5"/>
      <c r="AZ1" s="5"/>
      <c r="BA1" s="5"/>
      <c r="BB1" s="5"/>
      <c r="BC1" s="6"/>
      <c r="BD1" s="156" t="s">
        <v>31</v>
      </c>
      <c r="BE1" s="2"/>
      <c r="BF1" s="2"/>
      <c r="BG1" s="2"/>
      <c r="BH1" s="2"/>
      <c r="BI1" s="2"/>
      <c r="BJ1" s="2"/>
      <c r="BK1" s="3"/>
      <c r="BM1" s="157"/>
    </row>
    <row r="2" ht="21.75" customHeight="1">
      <c r="A2" s="158"/>
      <c r="B2" s="159" t="s">
        <v>59</v>
      </c>
      <c r="C2" s="160">
        <v>1.0</v>
      </c>
      <c r="D2" s="12"/>
      <c r="E2" s="13"/>
      <c r="F2" s="161">
        <v>2.0</v>
      </c>
      <c r="G2" s="12"/>
      <c r="H2" s="13"/>
      <c r="I2" s="161">
        <v>3.0</v>
      </c>
      <c r="J2" s="12"/>
      <c r="K2" s="13"/>
      <c r="L2" s="161">
        <v>4.0</v>
      </c>
      <c r="M2" s="12"/>
      <c r="N2" s="13"/>
      <c r="O2" s="161">
        <v>5.0</v>
      </c>
      <c r="P2" s="12"/>
      <c r="Q2" s="13"/>
      <c r="R2" s="161">
        <v>6.0</v>
      </c>
      <c r="S2" s="12"/>
      <c r="T2" s="13"/>
      <c r="U2" s="161">
        <v>7.0</v>
      </c>
      <c r="V2" s="12"/>
      <c r="W2" s="13"/>
      <c r="X2" s="161">
        <v>8.0</v>
      </c>
      <c r="Y2" s="12"/>
      <c r="Z2" s="13"/>
      <c r="AA2" s="161">
        <v>9.0</v>
      </c>
      <c r="AB2" s="12"/>
      <c r="AC2" s="13"/>
      <c r="AD2" s="161">
        <v>10.0</v>
      </c>
      <c r="AE2" s="12"/>
      <c r="AF2" s="13"/>
      <c r="AG2" s="161">
        <v>11.0</v>
      </c>
      <c r="AH2" s="12"/>
      <c r="AI2" s="13"/>
      <c r="AJ2" s="161">
        <v>12.0</v>
      </c>
      <c r="AK2" s="12"/>
      <c r="AL2" s="13"/>
      <c r="AM2" s="161">
        <v>13.0</v>
      </c>
      <c r="AN2" s="12"/>
      <c r="AO2" s="13"/>
      <c r="AP2" s="161">
        <v>14.0</v>
      </c>
      <c r="AQ2" s="12"/>
      <c r="AR2" s="13"/>
      <c r="AS2" s="161">
        <v>15.0</v>
      </c>
      <c r="AT2" s="12"/>
      <c r="AU2" s="13"/>
      <c r="AV2" s="162">
        <v>16.0</v>
      </c>
      <c r="AW2" s="163">
        <v>17.0</v>
      </c>
      <c r="AX2" s="12"/>
      <c r="AY2" s="13"/>
      <c r="AZ2" s="164">
        <v>18.0</v>
      </c>
      <c r="BA2" s="163">
        <v>19.0</v>
      </c>
      <c r="BB2" s="12"/>
      <c r="BC2" s="17"/>
      <c r="BD2" s="165">
        <v>20.0</v>
      </c>
      <c r="BE2" s="166">
        <v>21.0</v>
      </c>
      <c r="BF2" s="12"/>
      <c r="BG2" s="13"/>
      <c r="BH2" s="165">
        <v>22.0</v>
      </c>
      <c r="BI2" s="166">
        <v>23.0</v>
      </c>
      <c r="BJ2" s="12"/>
      <c r="BK2" s="17"/>
      <c r="BM2" s="167" t="s">
        <v>54</v>
      </c>
    </row>
    <row r="3" ht="21.75" customHeight="1">
      <c r="A3" s="168"/>
      <c r="B3" s="169" t="s">
        <v>34</v>
      </c>
      <c r="C3" s="170" t="str">
        <f>B4</f>
        <v>Zdeněk</v>
      </c>
      <c r="D3" s="22"/>
      <c r="E3" s="23"/>
      <c r="F3" s="170" t="str">
        <f>B5</f>
        <v>Romana</v>
      </c>
      <c r="G3" s="22"/>
      <c r="H3" s="23"/>
      <c r="I3" s="170" t="str">
        <f>B6</f>
        <v>Tadeáš</v>
      </c>
      <c r="J3" s="22"/>
      <c r="K3" s="23"/>
      <c r="L3" s="170" t="str">
        <f>B7</f>
        <v>Tomáš</v>
      </c>
      <c r="M3" s="22"/>
      <c r="N3" s="23"/>
      <c r="O3" s="170" t="str">
        <f>B8</f>
        <v>Honza</v>
      </c>
      <c r="P3" s="22"/>
      <c r="Q3" s="23"/>
      <c r="R3" s="170" t="str">
        <f>B9</f>
        <v>Filip</v>
      </c>
      <c r="S3" s="22"/>
      <c r="T3" s="23"/>
      <c r="U3" s="170" t="str">
        <f>B10</f>
        <v>Ondřej</v>
      </c>
      <c r="V3" s="22"/>
      <c r="W3" s="23"/>
      <c r="X3" s="170" t="str">
        <f>B11</f>
        <v>Franta</v>
      </c>
      <c r="Y3" s="22"/>
      <c r="Z3" s="23"/>
      <c r="AA3" s="170" t="str">
        <f>B12</f>
        <v>Michal</v>
      </c>
      <c r="AB3" s="22"/>
      <c r="AC3" s="23"/>
      <c r="AD3" s="170" t="str">
        <f>B13</f>
        <v/>
      </c>
      <c r="AE3" s="22"/>
      <c r="AF3" s="23"/>
      <c r="AG3" s="171" t="str">
        <f>B14</f>
        <v/>
      </c>
      <c r="AH3" s="22"/>
      <c r="AI3" s="23"/>
      <c r="AJ3" s="171" t="str">
        <f>B15</f>
        <v/>
      </c>
      <c r="AK3" s="22"/>
      <c r="AL3" s="24"/>
      <c r="AM3" s="171" t="str">
        <f>B16</f>
        <v/>
      </c>
      <c r="AN3" s="22"/>
      <c r="AO3" s="23"/>
      <c r="AP3" s="171" t="str">
        <f>B17</f>
        <v/>
      </c>
      <c r="AQ3" s="22"/>
      <c r="AR3" s="23"/>
      <c r="AS3" s="171" t="str">
        <f>B18</f>
        <v/>
      </c>
      <c r="AT3" s="22"/>
      <c r="AU3" s="23"/>
      <c r="AV3" s="172" t="s">
        <v>6</v>
      </c>
      <c r="AW3" s="173" t="s">
        <v>7</v>
      </c>
      <c r="AX3" s="22"/>
      <c r="AY3" s="31"/>
      <c r="AZ3" s="174" t="s">
        <v>8</v>
      </c>
      <c r="BA3" s="175" t="s">
        <v>9</v>
      </c>
      <c r="BB3" s="34"/>
      <c r="BC3" s="35"/>
      <c r="BD3" s="176" t="s">
        <v>6</v>
      </c>
      <c r="BE3" s="177" t="s">
        <v>7</v>
      </c>
      <c r="BF3" s="22"/>
      <c r="BG3" s="31"/>
      <c r="BH3" s="178" t="s">
        <v>8</v>
      </c>
      <c r="BI3" s="177" t="s">
        <v>9</v>
      </c>
      <c r="BJ3" s="22"/>
      <c r="BK3" s="179"/>
    </row>
    <row r="4" ht="21.75" customHeight="1">
      <c r="A4" s="180">
        <v>1.0</v>
      </c>
      <c r="B4" s="181" t="str">
        <f>' ---'!B4</f>
        <v>Zdeněk</v>
      </c>
      <c r="C4" s="182" t="s">
        <v>35</v>
      </c>
      <c r="D4" s="40"/>
      <c r="E4" s="41"/>
      <c r="F4" s="183" t="str">
        <f>E5</f>
        <v/>
      </c>
      <c r="G4" s="184" t="s">
        <v>12</v>
      </c>
      <c r="H4" s="185" t="str">
        <f>C5</f>
        <v/>
      </c>
      <c r="I4" s="183" t="str">
        <f>E6</f>
        <v/>
      </c>
      <c r="J4" s="184" t="s">
        <v>12</v>
      </c>
      <c r="K4" s="185" t="str">
        <f>C6</f>
        <v/>
      </c>
      <c r="L4" s="183" t="str">
        <f>E7</f>
        <v/>
      </c>
      <c r="M4" s="184" t="s">
        <v>12</v>
      </c>
      <c r="N4" s="185" t="str">
        <f>C7</f>
        <v/>
      </c>
      <c r="O4" s="183" t="str">
        <f>E8</f>
        <v/>
      </c>
      <c r="P4" s="184" t="s">
        <v>12</v>
      </c>
      <c r="Q4" s="185" t="str">
        <f>C8</f>
        <v/>
      </c>
      <c r="R4" s="183" t="str">
        <f>E9</f>
        <v/>
      </c>
      <c r="S4" s="184" t="s">
        <v>12</v>
      </c>
      <c r="T4" s="185" t="str">
        <f>C9</f>
        <v/>
      </c>
      <c r="U4" s="183" t="str">
        <f>E10</f>
        <v/>
      </c>
      <c r="V4" s="184" t="s">
        <v>12</v>
      </c>
      <c r="W4" s="185" t="str">
        <f>C10</f>
        <v/>
      </c>
      <c r="X4" s="183" t="str">
        <f>E11</f>
        <v/>
      </c>
      <c r="Y4" s="184" t="s">
        <v>12</v>
      </c>
      <c r="Z4" s="185" t="str">
        <f>C11</f>
        <v/>
      </c>
      <c r="AA4" s="183" t="str">
        <f>E12</f>
        <v/>
      </c>
      <c r="AB4" s="184" t="s">
        <v>12</v>
      </c>
      <c r="AC4" s="185" t="str">
        <f>C12</f>
        <v/>
      </c>
      <c r="AD4" s="183" t="str">
        <f>E13</f>
        <v/>
      </c>
      <c r="AE4" s="184" t="s">
        <v>12</v>
      </c>
      <c r="AF4" s="185" t="str">
        <f>C13</f>
        <v/>
      </c>
      <c r="AG4" s="186" t="str">
        <f>E14</f>
        <v/>
      </c>
      <c r="AH4" s="187" t="s">
        <v>12</v>
      </c>
      <c r="AI4" s="189" t="str">
        <f>C14</f>
        <v/>
      </c>
      <c r="AJ4" s="186" t="str">
        <f>E15</f>
        <v/>
      </c>
      <c r="AK4" s="187" t="s">
        <v>12</v>
      </c>
      <c r="AL4" s="188" t="str">
        <f>C15</f>
        <v/>
      </c>
      <c r="AM4" s="186" t="str">
        <f>E16</f>
        <v/>
      </c>
      <c r="AN4" s="187" t="s">
        <v>12</v>
      </c>
      <c r="AO4" s="189" t="str">
        <f>C16</f>
        <v/>
      </c>
      <c r="AP4" s="186" t="str">
        <f>E17</f>
        <v/>
      </c>
      <c r="AQ4" s="187" t="s">
        <v>12</v>
      </c>
      <c r="AR4" s="189" t="str">
        <f>C17</f>
        <v/>
      </c>
      <c r="AS4" s="186" t="str">
        <f>E18</f>
        <v/>
      </c>
      <c r="AT4" s="187" t="s">
        <v>12</v>
      </c>
      <c r="AU4" s="188" t="str">
        <f>C18</f>
        <v/>
      </c>
      <c r="AV4" s="190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0</v>
      </c>
      <c r="AW4" s="191">
        <f>SUM(F4,I4,L4,O4,R4,U4,X4,AA4,AD4,AG4,AJ4,AM4,AP4,AS4)</f>
        <v>0</v>
      </c>
      <c r="AX4" s="192" t="s">
        <v>12</v>
      </c>
      <c r="AY4" s="193">
        <f>SUM(H4,K4,N4,Q4,T4,W4,Z4,AC4,AF4,AI4,AL4,AO4,AR4,AU4)</f>
        <v>0</v>
      </c>
      <c r="AZ4" s="194">
        <f t="shared" ref="AZ4:AZ18" si="1">AW4-AY4</f>
        <v>0</v>
      </c>
      <c r="BA4" s="195">
        <f>IF('poznámky'!AQ1=1,'poznámky'!A19)+IF('poznámky'!AQ2=1,'poznámky'!A20)+IF('poznámky'!AQ3=1,'poznámky'!A21)+IF('poznámky'!AQ4=1,'poznámky'!A22)+IF('poznámky'!AQ5=1,'poznámky'!A23)+IF('poznámky'!AQ6=1,'poznámky'!A24)+IF('poznámky'!AQ7=1,'poznámky'!A25)+IF('poznámky'!AQ8=1,'poznámky'!A26)+IF('poznámky'!AQ9=1,'poznámky'!A27)+IF('poznámky'!AQ10=1,'poznámky'!A28)+IF('poznámky'!AQ11=1,'poznámky'!A29)+IF('poznámky'!AQ12=1,'poznámky'!A30)+IF('poznámky'!AQ13=1,'poznámky'!A31)+IF('poznámky'!AQ14=1,'poznámky'!A32)+IF('poznámky'!AQ15=1,'poznámky'!A33)</f>
        <v>1</v>
      </c>
      <c r="BB4" s="196" t="s">
        <v>13</v>
      </c>
      <c r="BC4" s="197" t="str">
        <f t="shared" ref="BC4:BC18" si="2">B4</f>
        <v>Zdeněk</v>
      </c>
      <c r="BD4" s="198">
        <f>SUM(AV4,' ---'!BD4)</f>
        <v>36</v>
      </c>
      <c r="BE4" s="199">
        <f>SUM(AW4,' ---'!BE4)</f>
        <v>461</v>
      </c>
      <c r="BF4" s="200" t="s">
        <v>12</v>
      </c>
      <c r="BG4" s="201">
        <f>SUM(AY4,' ---'!BG4)</f>
        <v>178</v>
      </c>
      <c r="BH4" s="202">
        <f t="shared" ref="BH4:BH18" si="3">BE4-BG4</f>
        <v>283</v>
      </c>
      <c r="BI4" s="203">
        <f>IF('poznámky'!AY1=1,'poznámky'!A19)+IF('poznámky'!AY2=1,'poznámky'!A20)+IF('poznámky'!AY3=1,'poznámky'!A21)+IF('poznámky'!AY4=1,'poznámky'!A22)+IF('poznámky'!AY5=1,'poznámky'!A23)+IF('poznámky'!AY6=1,'poznámky'!A24)+IF('poznámky'!AY7=1,'poznámky'!A25)+IF('poznámky'!AY8=1,'poznámky'!A26)+IF('poznámky'!AY9=1,'poznámky'!A27)+IF('poznámky'!AY10=1,'poznámky'!A28)+IF('poznámky'!AY11=1,'poznámky'!A29)+IF('poznámky'!AY12=1,'poznámky'!A30)+IF('poznámky'!AY13=1,'poznámky'!A31)+IF('poznámky'!AY14=1,'poznámky'!A32)+IF('poznámky'!AY15=1,'poznámky'!A33)</f>
        <v>1</v>
      </c>
      <c r="BJ4" s="204" t="s">
        <v>13</v>
      </c>
      <c r="BK4" s="205" t="str">
        <f t="shared" ref="BK4:BK18" si="4">B4</f>
        <v>Zdeněk</v>
      </c>
    </row>
    <row r="5" ht="21.75" customHeight="1">
      <c r="A5" s="180">
        <v>2.0</v>
      </c>
      <c r="B5" s="181" t="str">
        <f>' ---'!B5</f>
        <v>Romana</v>
      </c>
      <c r="C5" s="183"/>
      <c r="D5" s="184" t="s">
        <v>12</v>
      </c>
      <c r="E5" s="185"/>
      <c r="F5" s="182" t="s">
        <v>36</v>
      </c>
      <c r="G5" s="40"/>
      <c r="H5" s="41"/>
      <c r="I5" s="183" t="str">
        <f>H6</f>
        <v/>
      </c>
      <c r="J5" s="184" t="s">
        <v>12</v>
      </c>
      <c r="K5" s="185" t="str">
        <f>F6</f>
        <v/>
      </c>
      <c r="L5" s="183" t="str">
        <f>H7</f>
        <v/>
      </c>
      <c r="M5" s="184" t="s">
        <v>12</v>
      </c>
      <c r="N5" s="185" t="str">
        <f>F7</f>
        <v/>
      </c>
      <c r="O5" s="183" t="str">
        <f>H8</f>
        <v/>
      </c>
      <c r="P5" s="184" t="s">
        <v>12</v>
      </c>
      <c r="Q5" s="185" t="str">
        <f>F8</f>
        <v/>
      </c>
      <c r="R5" s="183" t="str">
        <f>H9</f>
        <v/>
      </c>
      <c r="S5" s="184" t="s">
        <v>12</v>
      </c>
      <c r="T5" s="185" t="str">
        <f>F9</f>
        <v/>
      </c>
      <c r="U5" s="183" t="str">
        <f>H10</f>
        <v/>
      </c>
      <c r="V5" s="184" t="s">
        <v>12</v>
      </c>
      <c r="W5" s="185" t="str">
        <f>F10</f>
        <v/>
      </c>
      <c r="X5" s="183" t="str">
        <f>H11</f>
        <v/>
      </c>
      <c r="Y5" s="184" t="s">
        <v>12</v>
      </c>
      <c r="Z5" s="185" t="str">
        <f>F11</f>
        <v/>
      </c>
      <c r="AA5" s="183" t="str">
        <f>H12</f>
        <v/>
      </c>
      <c r="AB5" s="184" t="s">
        <v>12</v>
      </c>
      <c r="AC5" s="185" t="str">
        <f>F12</f>
        <v/>
      </c>
      <c r="AD5" s="183" t="str">
        <f>H13</f>
        <v/>
      </c>
      <c r="AE5" s="184" t="s">
        <v>12</v>
      </c>
      <c r="AF5" s="185" t="str">
        <f>F13</f>
        <v/>
      </c>
      <c r="AG5" s="186" t="str">
        <f>H14</f>
        <v/>
      </c>
      <c r="AH5" s="187" t="s">
        <v>12</v>
      </c>
      <c r="AI5" s="189" t="str">
        <f>F14</f>
        <v/>
      </c>
      <c r="AJ5" s="186" t="str">
        <f>H15</f>
        <v/>
      </c>
      <c r="AK5" s="187" t="s">
        <v>12</v>
      </c>
      <c r="AL5" s="188" t="str">
        <f>F15</f>
        <v/>
      </c>
      <c r="AM5" s="186" t="str">
        <f>H16</f>
        <v/>
      </c>
      <c r="AN5" s="187" t="s">
        <v>12</v>
      </c>
      <c r="AO5" s="189" t="str">
        <f>F16</f>
        <v/>
      </c>
      <c r="AP5" s="186" t="str">
        <f>H17</f>
        <v/>
      </c>
      <c r="AQ5" s="187" t="s">
        <v>12</v>
      </c>
      <c r="AR5" s="189" t="str">
        <f>F17</f>
        <v/>
      </c>
      <c r="AS5" s="186" t="str">
        <f>H18</f>
        <v/>
      </c>
      <c r="AT5" s="187" t="s">
        <v>12</v>
      </c>
      <c r="AU5" s="188" t="str">
        <f>F18</f>
        <v/>
      </c>
      <c r="AV5" s="190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0</v>
      </c>
      <c r="AW5" s="191">
        <f>SUM(C5,I5,L5,O5,R5,U5,X5,AA5,AD5,AG5,AJ5,AM5,AP5,AS5)</f>
        <v>0</v>
      </c>
      <c r="AX5" s="192" t="s">
        <v>12</v>
      </c>
      <c r="AY5" s="193">
        <f>SUM(E5,K5,N5,Q5,T5,W5,Z5,AC5,AF5,AI5,AL5,AO5,AR5,AU5)</f>
        <v>0</v>
      </c>
      <c r="AZ5" s="194">
        <f t="shared" si="1"/>
        <v>0</v>
      </c>
      <c r="BA5" s="195">
        <f>IF('poznámky'!AQ1=2,'poznámky'!A19)+IF('poznámky'!AQ2=2,'poznámky'!A20)+IF('poznámky'!AQ3=2,'poznámky'!A21)+IF('poznámky'!AQ4=2,'poznámky'!A22)+IF('poznámky'!AQ5=2,'poznámky'!A23)+IF('poznámky'!AQ6=2,'poznámky'!A24)+IF('poznámky'!AQ7=2,'poznámky'!A25)+IF('poznámky'!AQ8=2,'poznámky'!A26)+IF('poznámky'!AQ9=2,'poznámky'!A27)+IF('poznámky'!AQ10=2,'poznámky'!A28)+IF('poznámky'!AQ11=2,'poznámky'!A29)+IF('poznámky'!AQ12=2,'poznámky'!A30)+IF('poznámky'!AQ13=2,'poznámky'!A31)+IF('poznámky'!AQ14=2,'poznámky'!A32)+IF('poznámky'!AQ15=2,'poznámky'!A33)</f>
        <v>2</v>
      </c>
      <c r="BB5" s="196" t="s">
        <v>13</v>
      </c>
      <c r="BC5" s="197" t="str">
        <f t="shared" si="2"/>
        <v>Romana</v>
      </c>
      <c r="BD5" s="198">
        <f>SUM(AV5,' ---'!BD5)</f>
        <v>30</v>
      </c>
      <c r="BE5" s="199">
        <f>SUM(AW5,' ---'!BE5)</f>
        <v>399</v>
      </c>
      <c r="BF5" s="200" t="s">
        <v>12</v>
      </c>
      <c r="BG5" s="201">
        <f>SUM(AY5,' ---'!BG5)</f>
        <v>284</v>
      </c>
      <c r="BH5" s="202">
        <f t="shared" si="3"/>
        <v>115</v>
      </c>
      <c r="BI5" s="203">
        <f>IF('poznámky'!AY1=2,'poznámky'!A19)+IF('poznámky'!AY2=2,'poznámky'!A20)+IF('poznámky'!AY3=2,'poznámky'!A21)+IF('poznámky'!AY4=2,'poznámky'!A22)+IF('poznámky'!AY5=2,'poznámky'!A23)+IF('poznámky'!AY6=2,'poznámky'!A24)+IF('poznámky'!AY7=2,'poznámky'!A25)+IF('poznámky'!AY8=2,'poznámky'!A26)+IF('poznámky'!AY9=2,'poznámky'!A27)+IF('poznámky'!AY10=2,'poznámky'!A28)+IF('poznámky'!AY11=2,'poznámky'!A29)+IF('poznámky'!AY12=2,'poznámky'!A30)+IF('poznámky'!AY13=2,'poznámky'!A31)+IF('poznámky'!AY14=2,'poznámky'!A32)+IF('poznámky'!AY15=2,'poznámky'!A33)</f>
        <v>2</v>
      </c>
      <c r="BJ5" s="204" t="s">
        <v>13</v>
      </c>
      <c r="BK5" s="205" t="str">
        <f t="shared" si="4"/>
        <v>Romana</v>
      </c>
    </row>
    <row r="6" ht="21.75" customHeight="1">
      <c r="A6" s="180">
        <v>3.0</v>
      </c>
      <c r="B6" s="181" t="str">
        <f>' ---'!B6</f>
        <v>Tadeáš</v>
      </c>
      <c r="C6" s="183"/>
      <c r="D6" s="184" t="s">
        <v>12</v>
      </c>
      <c r="E6" s="185"/>
      <c r="F6" s="183"/>
      <c r="G6" s="184" t="s">
        <v>12</v>
      </c>
      <c r="H6" s="185"/>
      <c r="I6" s="182" t="s">
        <v>36</v>
      </c>
      <c r="J6" s="40"/>
      <c r="K6" s="41"/>
      <c r="L6" s="183" t="str">
        <f>K7</f>
        <v/>
      </c>
      <c r="M6" s="184" t="s">
        <v>12</v>
      </c>
      <c r="N6" s="185" t="str">
        <f>I7</f>
        <v/>
      </c>
      <c r="O6" s="183" t="str">
        <f>K8</f>
        <v/>
      </c>
      <c r="P6" s="184" t="s">
        <v>12</v>
      </c>
      <c r="Q6" s="185" t="str">
        <f>I8</f>
        <v/>
      </c>
      <c r="R6" s="183" t="str">
        <f>K9</f>
        <v/>
      </c>
      <c r="S6" s="184" t="s">
        <v>12</v>
      </c>
      <c r="T6" s="185" t="str">
        <f>I9</f>
        <v/>
      </c>
      <c r="U6" s="183" t="str">
        <f>K10</f>
        <v/>
      </c>
      <c r="V6" s="184" t="s">
        <v>12</v>
      </c>
      <c r="W6" s="185" t="str">
        <f>I10</f>
        <v/>
      </c>
      <c r="X6" s="183" t="str">
        <f>K11</f>
        <v/>
      </c>
      <c r="Y6" s="184" t="s">
        <v>12</v>
      </c>
      <c r="Z6" s="185" t="str">
        <f>I11</f>
        <v/>
      </c>
      <c r="AA6" s="183" t="str">
        <f>K12</f>
        <v/>
      </c>
      <c r="AB6" s="184" t="s">
        <v>12</v>
      </c>
      <c r="AC6" s="185" t="str">
        <f>I12</f>
        <v/>
      </c>
      <c r="AD6" s="183" t="str">
        <f>K13</f>
        <v/>
      </c>
      <c r="AE6" s="184" t="s">
        <v>12</v>
      </c>
      <c r="AF6" s="185" t="str">
        <f>I13</f>
        <v/>
      </c>
      <c r="AG6" s="186" t="str">
        <f>K14</f>
        <v/>
      </c>
      <c r="AH6" s="187" t="s">
        <v>12</v>
      </c>
      <c r="AI6" s="189" t="str">
        <f>I14</f>
        <v/>
      </c>
      <c r="AJ6" s="186" t="str">
        <f>K15</f>
        <v/>
      </c>
      <c r="AK6" s="187" t="s">
        <v>12</v>
      </c>
      <c r="AL6" s="188" t="str">
        <f>I15</f>
        <v/>
      </c>
      <c r="AM6" s="186" t="str">
        <f>K16</f>
        <v/>
      </c>
      <c r="AN6" s="187" t="s">
        <v>12</v>
      </c>
      <c r="AO6" s="189" t="str">
        <f>I16</f>
        <v/>
      </c>
      <c r="AP6" s="186" t="str">
        <f>K17</f>
        <v/>
      </c>
      <c r="AQ6" s="187" t="s">
        <v>12</v>
      </c>
      <c r="AR6" s="189" t="str">
        <f>I17</f>
        <v/>
      </c>
      <c r="AS6" s="186" t="str">
        <f>K18</f>
        <v/>
      </c>
      <c r="AT6" s="187" t="s">
        <v>12</v>
      </c>
      <c r="AU6" s="188" t="str">
        <f>I18</f>
        <v/>
      </c>
      <c r="AV6" s="190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0</v>
      </c>
      <c r="AW6" s="191">
        <f>SUM(C6,F6,L6,O6,R6,U6,X6,AA6,AD6,AG6,AJ6,AM6,AP6,AS6)</f>
        <v>0</v>
      </c>
      <c r="AX6" s="192" t="s">
        <v>12</v>
      </c>
      <c r="AY6" s="193">
        <f>SUM(E6,H6,N6,Q6,T6,W6,Z6,AC6,AF6,AI6,AL6,AO6,AR6,AU6)</f>
        <v>0</v>
      </c>
      <c r="AZ6" s="194">
        <f t="shared" si="1"/>
        <v>0</v>
      </c>
      <c r="BA6" s="195">
        <f>IF('poznámky'!AQ1=3,'poznámky'!A19)+IF('poznámky'!AQ2=3,'poznámky'!A20)+IF('poznámky'!AQ3=3,'poznámky'!A21)+IF('poznámky'!AQ4=3,'poznámky'!A22)+IF('poznámky'!AQ5=3,'poznámky'!A23)+IF('poznámky'!AQ6=3,'poznámky'!A24)+IF('poznámky'!AQ7=3,'poznámky'!A25)+IF('poznámky'!AQ8=3,'poznámky'!A26)+IF('poznámky'!AQ9=3,'poznámky'!A27)+IF('poznámky'!AQ10=3,'poznámky'!A28)+IF('poznámky'!AQ11=3,'poznámky'!A29)+IF('poznámky'!AQ12=3,'poznámky'!A30)+IF('poznámky'!AQ13=3,'poznámky'!A31)+IF('poznámky'!AQ14=3,'poznámky'!A32)+IF('poznámky'!AQ15=3,'poznámky'!A33)</f>
        <v>3</v>
      </c>
      <c r="BB6" s="196" t="s">
        <v>13</v>
      </c>
      <c r="BC6" s="197" t="str">
        <f t="shared" si="2"/>
        <v>Tadeáš</v>
      </c>
      <c r="BD6" s="198">
        <f>SUM(AV6,' ---'!BD6)</f>
        <v>36</v>
      </c>
      <c r="BE6" s="199">
        <f>SUM(AW6,' ---'!BE6)</f>
        <v>482</v>
      </c>
      <c r="BF6" s="200" t="s">
        <v>12</v>
      </c>
      <c r="BG6" s="201">
        <f>SUM(AY6,' ---'!BG6)</f>
        <v>179</v>
      </c>
      <c r="BH6" s="202">
        <f t="shared" si="3"/>
        <v>303</v>
      </c>
      <c r="BI6" s="203">
        <f>IF('poznámky'!AY1=3,'poznámky'!A19)+IF('poznámky'!AY2=3,'poznámky'!A20)+IF('poznámky'!AY3=3,'poznámky'!A21)+IF('poznámky'!AY4=3,'poznámky'!A22)+IF('poznámky'!AY5=3,'poznámky'!A23)+IF('poznámky'!AY6=3,'poznámky'!A24)+IF('poznámky'!AY7=3,'poznámky'!A25)+IF('poznámky'!AY8=3,'poznámky'!A26)+IF('poznámky'!AY9=3,'poznámky'!A27)+IF('poznámky'!AY10=3,'poznámky'!A28)+IF('poznámky'!AY11=3,'poznámky'!A29)+IF('poznámky'!AY12=3,'poznámky'!A30)+IF('poznámky'!AY13=3,'poznámky'!A31)+IF('poznámky'!AY14=3,'poznámky'!A32)+IF('poznámky'!AY15=3,'poznámky'!A33)</f>
        <v>3</v>
      </c>
      <c r="BJ6" s="204" t="s">
        <v>13</v>
      </c>
      <c r="BK6" s="205" t="str">
        <f t="shared" si="4"/>
        <v>Tadeáš</v>
      </c>
      <c r="BM6" s="150"/>
    </row>
    <row r="7" ht="21.75" customHeight="1">
      <c r="A7" s="180">
        <v>4.0</v>
      </c>
      <c r="B7" s="181" t="str">
        <f>' ---'!B7</f>
        <v>Tomáš</v>
      </c>
      <c r="C7" s="183"/>
      <c r="D7" s="184" t="s">
        <v>12</v>
      </c>
      <c r="E7" s="185"/>
      <c r="F7" s="183"/>
      <c r="G7" s="184" t="s">
        <v>12</v>
      </c>
      <c r="H7" s="185"/>
      <c r="I7" s="183"/>
      <c r="J7" s="184" t="s">
        <v>12</v>
      </c>
      <c r="K7" s="185"/>
      <c r="L7" s="182" t="s">
        <v>37</v>
      </c>
      <c r="M7" s="40"/>
      <c r="N7" s="41"/>
      <c r="O7" s="183" t="str">
        <f>N8</f>
        <v/>
      </c>
      <c r="P7" s="184" t="s">
        <v>12</v>
      </c>
      <c r="Q7" s="185" t="str">
        <f>L8</f>
        <v/>
      </c>
      <c r="R7" s="183" t="str">
        <f>N9</f>
        <v/>
      </c>
      <c r="S7" s="184" t="s">
        <v>12</v>
      </c>
      <c r="T7" s="185" t="str">
        <f>L9</f>
        <v/>
      </c>
      <c r="U7" s="183" t="str">
        <f>N10</f>
        <v/>
      </c>
      <c r="V7" s="184" t="s">
        <v>12</v>
      </c>
      <c r="W7" s="185" t="str">
        <f>L10</f>
        <v/>
      </c>
      <c r="X7" s="183" t="str">
        <f>N11</f>
        <v/>
      </c>
      <c r="Y7" s="184" t="s">
        <v>12</v>
      </c>
      <c r="Z7" s="185" t="str">
        <f>L11</f>
        <v/>
      </c>
      <c r="AA7" s="183" t="str">
        <f>N12</f>
        <v/>
      </c>
      <c r="AB7" s="184" t="s">
        <v>12</v>
      </c>
      <c r="AC7" s="185" t="str">
        <f>L12</f>
        <v/>
      </c>
      <c r="AD7" s="183" t="str">
        <f>N13</f>
        <v/>
      </c>
      <c r="AE7" s="184" t="s">
        <v>12</v>
      </c>
      <c r="AF7" s="185" t="str">
        <f>L13</f>
        <v/>
      </c>
      <c r="AG7" s="186" t="str">
        <f>N14</f>
        <v/>
      </c>
      <c r="AH7" s="187" t="s">
        <v>12</v>
      </c>
      <c r="AI7" s="189" t="str">
        <f>L14</f>
        <v/>
      </c>
      <c r="AJ7" s="186" t="str">
        <f>N15</f>
        <v/>
      </c>
      <c r="AK7" s="187" t="s">
        <v>12</v>
      </c>
      <c r="AL7" s="188" t="str">
        <f>L15</f>
        <v/>
      </c>
      <c r="AM7" s="186" t="str">
        <f>N16</f>
        <v/>
      </c>
      <c r="AN7" s="187" t="s">
        <v>12</v>
      </c>
      <c r="AO7" s="189" t="str">
        <f>L16</f>
        <v/>
      </c>
      <c r="AP7" s="186" t="str">
        <f>N17</f>
        <v/>
      </c>
      <c r="AQ7" s="187" t="s">
        <v>12</v>
      </c>
      <c r="AR7" s="189" t="str">
        <f>L17</f>
        <v/>
      </c>
      <c r="AS7" s="186" t="str">
        <f>N18</f>
        <v/>
      </c>
      <c r="AT7" s="187" t="s">
        <v>12</v>
      </c>
      <c r="AU7" s="188" t="str">
        <f>L18</f>
        <v/>
      </c>
      <c r="AV7" s="190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0</v>
      </c>
      <c r="AW7" s="191">
        <f>SUM(C7,F7,I7,O7,R7,U7,X7,AA7,AD7,AG7,AJ7,AM7,AP7,AS7)</f>
        <v>0</v>
      </c>
      <c r="AX7" s="192" t="s">
        <v>12</v>
      </c>
      <c r="AY7" s="193">
        <f>SUM(E7,H7,K7,Q7,T7,W7,Z7,AC7,AF7,AI7,AL7,AO7,AR7,AU7)</f>
        <v>0</v>
      </c>
      <c r="AZ7" s="194">
        <f t="shared" si="1"/>
        <v>0</v>
      </c>
      <c r="BA7" s="195">
        <f>IF('poznámky'!AQ1=4,'poznámky'!A19)+IF('poznámky'!AQ2=4,'poznámky'!A20)+IF('poznámky'!AQ3=4,'poznámky'!A21)+IF('poznámky'!AQ4=4,'poznámky'!A22)+IF('poznámky'!AQ5=4,'poznámky'!A23)+IF('poznámky'!AQ6=4,'poznámky'!A24)+IF('poznámky'!AQ7=4,'poznámky'!A25)+IF('poznámky'!AQ8=4,'poznámky'!A26)+IF('poznámky'!AQ9=4,'poznámky'!A27)+IF('poznámky'!AQ10=4,'poznámky'!A28)+IF('poznámky'!AQ11=4,'poznámky'!A29)+IF('poznámky'!AQ12=4,'poznámky'!A30)+IF('poznámky'!AQ13=4,'poznámky'!A31)+IF('poznámky'!AQ14=4,'poznámky'!A32)+IF('poznámky'!AQ15=4,'poznámky'!A33)</f>
        <v>4</v>
      </c>
      <c r="BB7" s="196" t="s">
        <v>13</v>
      </c>
      <c r="BC7" s="197" t="str">
        <f t="shared" si="2"/>
        <v>Tomáš</v>
      </c>
      <c r="BD7" s="198">
        <f>SUM(AV7,' ---'!BD7)</f>
        <v>26</v>
      </c>
      <c r="BE7" s="199">
        <f>SUM(AW7,' ---'!BE7)</f>
        <v>403</v>
      </c>
      <c r="BF7" s="200" t="s">
        <v>12</v>
      </c>
      <c r="BG7" s="201">
        <f>SUM(AY7,' ---'!BG7)</f>
        <v>266</v>
      </c>
      <c r="BH7" s="202">
        <f t="shared" si="3"/>
        <v>137</v>
      </c>
      <c r="BI7" s="203">
        <f>IF('poznámky'!AY1=4,'poznámky'!A19)+IF('poznámky'!AY2=4,'poznámky'!A20)+IF('poznámky'!AY3=4,'poznámky'!A21)+IF('poznámky'!AY4=4,'poznámky'!A22)+IF('poznámky'!AY5=4,'poznámky'!A23)+IF('poznámky'!AY6=4,'poznámky'!A24)+IF('poznámky'!AY7=4,'poznámky'!A25)+IF('poznámky'!AY8=4,'poznámky'!A26)+IF('poznámky'!AY9=4,'poznámky'!A27)+IF('poznámky'!AY10=4,'poznámky'!A28)+IF('poznámky'!AY11=4,'poznámky'!A29)+IF('poznámky'!AY12=4,'poznámky'!A30)+IF('poznámky'!AY13=4,'poznámky'!A31)+IF('poznámky'!AY14=4,'poznámky'!A32)+IF('poznámky'!AY15=4,'poznámky'!A33)</f>
        <v>4</v>
      </c>
      <c r="BJ7" s="204" t="s">
        <v>13</v>
      </c>
      <c r="BK7" s="205" t="str">
        <f t="shared" si="4"/>
        <v>Tomáš</v>
      </c>
      <c r="BM7" s="206" t="s">
        <v>38</v>
      </c>
    </row>
    <row r="8" ht="21.75" customHeight="1">
      <c r="A8" s="180">
        <v>5.0</v>
      </c>
      <c r="B8" s="181" t="str">
        <f>' ---'!B8</f>
        <v>Honza</v>
      </c>
      <c r="C8" s="183"/>
      <c r="D8" s="184" t="s">
        <v>12</v>
      </c>
      <c r="E8" s="185"/>
      <c r="F8" s="183"/>
      <c r="G8" s="184" t="s">
        <v>12</v>
      </c>
      <c r="H8" s="185"/>
      <c r="I8" s="183"/>
      <c r="J8" s="184" t="s">
        <v>12</v>
      </c>
      <c r="K8" s="185"/>
      <c r="L8" s="183"/>
      <c r="M8" s="184" t="s">
        <v>12</v>
      </c>
      <c r="N8" s="185"/>
      <c r="O8" s="182" t="s">
        <v>39</v>
      </c>
      <c r="P8" s="40"/>
      <c r="Q8" s="41"/>
      <c r="R8" s="183" t="str">
        <f>Q9</f>
        <v/>
      </c>
      <c r="S8" s="184" t="s">
        <v>12</v>
      </c>
      <c r="T8" s="185" t="str">
        <f>O9</f>
        <v/>
      </c>
      <c r="U8" s="183" t="str">
        <f>Q10</f>
        <v/>
      </c>
      <c r="V8" s="184" t="s">
        <v>12</v>
      </c>
      <c r="W8" s="185" t="str">
        <f>O10</f>
        <v/>
      </c>
      <c r="X8" s="183" t="str">
        <f>Q11</f>
        <v/>
      </c>
      <c r="Y8" s="184" t="s">
        <v>12</v>
      </c>
      <c r="Z8" s="185" t="str">
        <f>O11</f>
        <v/>
      </c>
      <c r="AA8" s="183" t="str">
        <f>Q12</f>
        <v/>
      </c>
      <c r="AB8" s="184" t="s">
        <v>12</v>
      </c>
      <c r="AC8" s="185" t="str">
        <f>O12</f>
        <v/>
      </c>
      <c r="AD8" s="183" t="str">
        <f>Q13</f>
        <v/>
      </c>
      <c r="AE8" s="184" t="s">
        <v>12</v>
      </c>
      <c r="AF8" s="185" t="str">
        <f>O13</f>
        <v/>
      </c>
      <c r="AG8" s="186" t="str">
        <f>Q14</f>
        <v/>
      </c>
      <c r="AH8" s="187" t="s">
        <v>12</v>
      </c>
      <c r="AI8" s="189" t="str">
        <f>O14</f>
        <v/>
      </c>
      <c r="AJ8" s="186" t="str">
        <f>Q15</f>
        <v/>
      </c>
      <c r="AK8" s="187" t="s">
        <v>12</v>
      </c>
      <c r="AL8" s="188" t="str">
        <f>O15</f>
        <v/>
      </c>
      <c r="AM8" s="186" t="str">
        <f>Q16</f>
        <v/>
      </c>
      <c r="AN8" s="187" t="s">
        <v>12</v>
      </c>
      <c r="AO8" s="189" t="str">
        <f>O16</f>
        <v/>
      </c>
      <c r="AP8" s="186" t="str">
        <f>Q17</f>
        <v/>
      </c>
      <c r="AQ8" s="187" t="s">
        <v>12</v>
      </c>
      <c r="AR8" s="189" t="str">
        <f>O17</f>
        <v/>
      </c>
      <c r="AS8" s="186" t="str">
        <f>Q18</f>
        <v/>
      </c>
      <c r="AT8" s="187" t="s">
        <v>12</v>
      </c>
      <c r="AU8" s="188" t="str">
        <f>O18</f>
        <v/>
      </c>
      <c r="AV8" s="190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0</v>
      </c>
      <c r="AW8" s="191">
        <f>SUM(C8,F8,I8,L8,R8,U8,X8,AA8,AD8,AG8,AJ8,AM8,AP8,AS8)</f>
        <v>0</v>
      </c>
      <c r="AX8" s="192" t="s">
        <v>12</v>
      </c>
      <c r="AY8" s="193">
        <f>SUM(E8,H8,K8,N8,T8,W8,Z8,AC8,AF8,AI8,AL8,AO8,AR8,AU8)</f>
        <v>0</v>
      </c>
      <c r="AZ8" s="194">
        <f t="shared" si="1"/>
        <v>0</v>
      </c>
      <c r="BA8" s="195">
        <f>IF('poznámky'!AQ1=5,'poznámky'!A19)+IF('poznámky'!AQ2=5,'poznámky'!A20)+IF('poznámky'!AQ3=5,'poznámky'!A21)+IF('poznámky'!AQ4=5,'poznámky'!A22)+IF('poznámky'!AQ5=5,'poznámky'!A23)+IF('poznámky'!AQ6=5,'poznámky'!A24)+IF('poznámky'!AQ7=5,'poznámky'!A25)+IF('poznámky'!AQ8=5,'poznámky'!A26)+IF('poznámky'!AQ9=5,'poznámky'!A27)+IF('poznámky'!AQ10=5,'poznámky'!A28)+IF('poznámky'!AQ11=5,'poznámky'!A29)+IF('poznámky'!AQ12=5,'poznámky'!A30)+IF('poznámky'!AQ13=5,'poznámky'!A31)+IF('poznámky'!AQ14=5,'poznámky'!A32)+IF('poznámky'!AQ15=5,'poznámky'!A33)</f>
        <v>5</v>
      </c>
      <c r="BB8" s="196" t="s">
        <v>13</v>
      </c>
      <c r="BC8" s="197" t="str">
        <f t="shared" si="2"/>
        <v>Honza</v>
      </c>
      <c r="BD8" s="198">
        <f>SUM(AV8,' ---'!BD8)</f>
        <v>26</v>
      </c>
      <c r="BE8" s="199">
        <f>SUM(AW8,' ---'!BE8)</f>
        <v>397</v>
      </c>
      <c r="BF8" s="200" t="s">
        <v>12</v>
      </c>
      <c r="BG8" s="201">
        <f>SUM(AY8,' ---'!BG8)</f>
        <v>261</v>
      </c>
      <c r="BH8" s="202">
        <f t="shared" si="3"/>
        <v>136</v>
      </c>
      <c r="BI8" s="203">
        <f>IF('poznámky'!AY1=5,'poznámky'!A19)+IF('poznámky'!AY2=5,'poznámky'!A20)+IF('poznámky'!AY3=5,'poznámky'!A21)+IF('poznámky'!AY4=5,'poznámky'!A22)+IF('poznámky'!AY5=5,'poznámky'!A23)+IF('poznámky'!AY6=5,'poznámky'!A24)+IF('poznámky'!AY7=5,'poznámky'!A25)+IF('poznámky'!AY8=5,'poznámky'!A26)+IF('poznámky'!AY9=5,'poznámky'!A27)+IF('poznámky'!AY10=5,'poznámky'!A28)+IF('poznámky'!AY11=5,'poznámky'!A29)+IF('poznámky'!AY12=5,'poznámky'!A30)+IF('poznámky'!AY13=5,'poznámky'!A31)+IF('poznámky'!AY14=5,'poznámky'!A32)+IF('poznámky'!AY15=5,'poznámky'!A33)</f>
        <v>5</v>
      </c>
      <c r="BJ8" s="204" t="s">
        <v>13</v>
      </c>
      <c r="BK8" s="205" t="str">
        <f t="shared" si="4"/>
        <v>Honza</v>
      </c>
    </row>
    <row r="9" ht="21.75" customHeight="1">
      <c r="A9" s="180">
        <v>6.0</v>
      </c>
      <c r="B9" s="181" t="str">
        <f>' ---'!B9</f>
        <v>Filip</v>
      </c>
      <c r="C9" s="183"/>
      <c r="D9" s="184" t="s">
        <v>12</v>
      </c>
      <c r="E9" s="185"/>
      <c r="F9" s="183"/>
      <c r="G9" s="184" t="s">
        <v>12</v>
      </c>
      <c r="H9" s="185"/>
      <c r="I9" s="183"/>
      <c r="J9" s="184" t="s">
        <v>12</v>
      </c>
      <c r="K9" s="185"/>
      <c r="L9" s="183"/>
      <c r="M9" s="184" t="s">
        <v>12</v>
      </c>
      <c r="N9" s="185"/>
      <c r="O9" s="183"/>
      <c r="P9" s="184" t="s">
        <v>12</v>
      </c>
      <c r="Q9" s="185"/>
      <c r="R9" s="182" t="s">
        <v>40</v>
      </c>
      <c r="S9" s="40"/>
      <c r="T9" s="41"/>
      <c r="U9" s="183" t="str">
        <f>T10</f>
        <v/>
      </c>
      <c r="V9" s="184" t="s">
        <v>12</v>
      </c>
      <c r="W9" s="185" t="str">
        <f>R10</f>
        <v/>
      </c>
      <c r="X9" s="183" t="str">
        <f>T11</f>
        <v/>
      </c>
      <c r="Y9" s="184" t="s">
        <v>12</v>
      </c>
      <c r="Z9" s="185" t="str">
        <f>R11</f>
        <v/>
      </c>
      <c r="AA9" s="183" t="str">
        <f>T12</f>
        <v/>
      </c>
      <c r="AB9" s="184" t="s">
        <v>12</v>
      </c>
      <c r="AC9" s="185" t="str">
        <f>R12</f>
        <v/>
      </c>
      <c r="AD9" s="183" t="str">
        <f>T13</f>
        <v/>
      </c>
      <c r="AE9" s="184" t="s">
        <v>12</v>
      </c>
      <c r="AF9" s="185" t="str">
        <f>R13</f>
        <v/>
      </c>
      <c r="AG9" s="186" t="str">
        <f>T14</f>
        <v/>
      </c>
      <c r="AH9" s="187" t="s">
        <v>12</v>
      </c>
      <c r="AI9" s="189" t="str">
        <f>R14</f>
        <v/>
      </c>
      <c r="AJ9" s="186" t="str">
        <f>T15</f>
        <v/>
      </c>
      <c r="AK9" s="187" t="s">
        <v>12</v>
      </c>
      <c r="AL9" s="188" t="str">
        <f>R15</f>
        <v/>
      </c>
      <c r="AM9" s="186" t="str">
        <f>T16</f>
        <v/>
      </c>
      <c r="AN9" s="187" t="s">
        <v>12</v>
      </c>
      <c r="AO9" s="188" t="str">
        <f>R16</f>
        <v/>
      </c>
      <c r="AP9" s="186" t="str">
        <f>T17</f>
        <v/>
      </c>
      <c r="AQ9" s="187" t="s">
        <v>12</v>
      </c>
      <c r="AR9" s="189" t="str">
        <f>R17</f>
        <v/>
      </c>
      <c r="AS9" s="186" t="str">
        <f>T18</f>
        <v/>
      </c>
      <c r="AT9" s="187" t="s">
        <v>12</v>
      </c>
      <c r="AU9" s="188" t="str">
        <f>R18</f>
        <v/>
      </c>
      <c r="AV9" s="190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0</v>
      </c>
      <c r="AW9" s="191">
        <f>SUM(C9,F9,I9,L9,O9,U9,X9,AA9,AD9,AG9,AJ9,AM9,AP9,AS9)</f>
        <v>0</v>
      </c>
      <c r="AX9" s="192" t="s">
        <v>12</v>
      </c>
      <c r="AY9" s="193">
        <f>SUM(E9,H9,K9,N9,Q9,W9,Z9,AC9,AF9,AI9,AL9,AO9,AR9,AU9)</f>
        <v>0</v>
      </c>
      <c r="AZ9" s="194">
        <f t="shared" si="1"/>
        <v>0</v>
      </c>
      <c r="BA9" s="195">
        <f>IF('poznámky'!AQ1=6,'poznámky'!A19)+IF('poznámky'!AQ2=6,'poznámky'!A20)+IF('poznámky'!AQ3=6,'poznámky'!A21)+IF('poznámky'!AQ4=6,'poznámky'!A22)+IF('poznámky'!AQ5=6,'poznámky'!A23)+IF('poznámky'!AQ6=6,'poznámky'!A24)+IF('poznámky'!AQ7=6,'poznámky'!A25)+IF('poznámky'!AQ8=6,'poznámky'!A26)+IF('poznámky'!AQ9=6,'poznámky'!A27)+IF('poznámky'!AQ10=6,'poznámky'!A28)+IF('poznámky'!AQ11=6,'poznámky'!A29)+IF('poznámky'!AQ12=6,'poznámky'!A30)+IF('poznámky'!AQ13=6,'poznámky'!A31)+IF('poznámky'!AQ14=6,'poznámky'!A32)+IF('poznámky'!AQ15=6,'poznámky'!A33)</f>
        <v>6</v>
      </c>
      <c r="BB9" s="196" t="s">
        <v>13</v>
      </c>
      <c r="BC9" s="197" t="str">
        <f t="shared" si="2"/>
        <v>Filip</v>
      </c>
      <c r="BD9" s="198">
        <f>SUM(AV9,' ---'!BD9)</f>
        <v>30</v>
      </c>
      <c r="BE9" s="199">
        <f>SUM(AW9,' ---'!BE9)</f>
        <v>425</v>
      </c>
      <c r="BF9" s="200" t="s">
        <v>12</v>
      </c>
      <c r="BG9" s="201">
        <f>SUM(AY9,' ---'!BG9)</f>
        <v>223</v>
      </c>
      <c r="BH9" s="202">
        <f t="shared" si="3"/>
        <v>202</v>
      </c>
      <c r="BI9" s="203">
        <f>IF('poznámky'!AY1=6,'poznámky'!A19)+IF('poznámky'!AY2=6,'poznámky'!A20)+IF('poznámky'!AY3=6,'poznámky'!A21)+IF('poznámky'!AY4=6,'poznámky'!A22)+IF('poznámky'!AY5=6,'poznámky'!A23)+IF('poznámky'!AY6=6,'poznámky'!A24)+IF('poznámky'!AY7=6,'poznámky'!A25)+IF('poznámky'!AY8=6,'poznámky'!A26)+IF('poznámky'!AY9=6,'poznámky'!A27)+IF('poznámky'!AY10=6,'poznámky'!A28)+IF('poznámky'!AY11=6,'poznámky'!A29)+IF('poznámky'!AY12=6,'poznámky'!A30)+IF('poznámky'!AY13=6,'poznámky'!A31)+IF('poznámky'!AY14=6,'poznámky'!A32)+IF('poznámky'!AY15=6,'poznámky'!A33)</f>
        <v>6</v>
      </c>
      <c r="BJ9" s="204" t="s">
        <v>13</v>
      </c>
      <c r="BK9" s="205" t="str">
        <f t="shared" si="4"/>
        <v>Filip</v>
      </c>
    </row>
    <row r="10" ht="21.75" customHeight="1">
      <c r="A10" s="180">
        <v>7.0</v>
      </c>
      <c r="B10" s="181" t="str">
        <f>' ---'!B10</f>
        <v>Ondřej</v>
      </c>
      <c r="C10" s="183"/>
      <c r="D10" s="184" t="s">
        <v>12</v>
      </c>
      <c r="E10" s="185"/>
      <c r="F10" s="183"/>
      <c r="G10" s="184" t="s">
        <v>12</v>
      </c>
      <c r="H10" s="185"/>
      <c r="I10" s="183"/>
      <c r="J10" s="184" t="s">
        <v>12</v>
      </c>
      <c r="K10" s="185"/>
      <c r="L10" s="183"/>
      <c r="M10" s="184" t="s">
        <v>12</v>
      </c>
      <c r="N10" s="185"/>
      <c r="O10" s="183"/>
      <c r="P10" s="184" t="s">
        <v>12</v>
      </c>
      <c r="Q10" s="185"/>
      <c r="R10" s="183"/>
      <c r="S10" s="184" t="s">
        <v>12</v>
      </c>
      <c r="T10" s="185"/>
      <c r="U10" s="182" t="s">
        <v>41</v>
      </c>
      <c r="V10" s="40"/>
      <c r="W10" s="41"/>
      <c r="X10" s="183" t="str">
        <f>W11</f>
        <v/>
      </c>
      <c r="Y10" s="184" t="s">
        <v>12</v>
      </c>
      <c r="Z10" s="185" t="str">
        <f>U11</f>
        <v/>
      </c>
      <c r="AA10" s="183" t="str">
        <f>W12</f>
        <v/>
      </c>
      <c r="AB10" s="184" t="s">
        <v>12</v>
      </c>
      <c r="AC10" s="185" t="str">
        <f>U12</f>
        <v/>
      </c>
      <c r="AD10" s="183" t="str">
        <f>W13</f>
        <v/>
      </c>
      <c r="AE10" s="184" t="s">
        <v>12</v>
      </c>
      <c r="AF10" s="185" t="str">
        <f>U13</f>
        <v/>
      </c>
      <c r="AG10" s="186" t="str">
        <f>W14</f>
        <v/>
      </c>
      <c r="AH10" s="187" t="s">
        <v>12</v>
      </c>
      <c r="AI10" s="189" t="str">
        <f>U14</f>
        <v/>
      </c>
      <c r="AJ10" s="186" t="str">
        <f>W15</f>
        <v/>
      </c>
      <c r="AK10" s="187" t="s">
        <v>12</v>
      </c>
      <c r="AL10" s="188" t="str">
        <f>U15</f>
        <v/>
      </c>
      <c r="AM10" s="186" t="str">
        <f>W16</f>
        <v/>
      </c>
      <c r="AN10" s="187" t="s">
        <v>12</v>
      </c>
      <c r="AO10" s="188" t="str">
        <f>U16</f>
        <v/>
      </c>
      <c r="AP10" s="186" t="str">
        <f>W17</f>
        <v/>
      </c>
      <c r="AQ10" s="187" t="s">
        <v>12</v>
      </c>
      <c r="AR10" s="189" t="str">
        <f>U17</f>
        <v/>
      </c>
      <c r="AS10" s="186" t="str">
        <f>W18</f>
        <v/>
      </c>
      <c r="AT10" s="187" t="s">
        <v>12</v>
      </c>
      <c r="AU10" s="188" t="str">
        <f>U18</f>
        <v/>
      </c>
      <c r="AV10" s="190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0</v>
      </c>
      <c r="AW10" s="191">
        <f>SUM(C10,F10,I10,L10,O10,R10,X10,AA10,AD10,AG10,AJ10,AM10,AP10,AS10)</f>
        <v>0</v>
      </c>
      <c r="AX10" s="192" t="s">
        <v>12</v>
      </c>
      <c r="AY10" s="193">
        <f>SUM(E10,H10,K10,N10,Q10,T10,Z10,AC10,AF10,AI10,AL10,AO10,AR10,AU10)</f>
        <v>0</v>
      </c>
      <c r="AZ10" s="194">
        <f t="shared" si="1"/>
        <v>0</v>
      </c>
      <c r="BA10" s="195">
        <f>IF('poznámky'!AQ1=7,'poznámky'!A19)+IF('poznámky'!AQ2=7,'poznámky'!A20)+IF('poznámky'!AQ3=7,'poznámky'!A21)+IF('poznámky'!AQ4=7,'poznámky'!A22)+IF('poznámky'!AQ5=7,'poznámky'!A23)+IF('poznámky'!AQ6=7,'poznámky'!A24)+IF('poznámky'!AQ7=7,'poznámky'!A25)+IF('poznámky'!AQ8=7,'poznámky'!A26)+IF('poznámky'!AQ9=7,'poznámky'!A27)+IF('poznámky'!AQ10=7,'poznámky'!A28)+IF('poznámky'!AQ11=7,'poznámky'!A29)+IF('poznámky'!AQ12=7,'poznámky'!A30)+IF('poznámky'!AQ13=7,'poznámky'!A31)+IF('poznámky'!AQ14=7,'poznámky'!A32)+IF('poznámky'!AQ15=7,'poznámky'!A33)</f>
        <v>7</v>
      </c>
      <c r="BB10" s="196" t="s">
        <v>13</v>
      </c>
      <c r="BC10" s="197" t="str">
        <f t="shared" si="2"/>
        <v>Ondřej</v>
      </c>
      <c r="BD10" s="198">
        <f>SUM(AV10,' ---'!BD10)</f>
        <v>32</v>
      </c>
      <c r="BE10" s="199">
        <f>SUM(AW10,' ---'!BE10)</f>
        <v>418</v>
      </c>
      <c r="BF10" s="200" t="s">
        <v>12</v>
      </c>
      <c r="BG10" s="201">
        <f>SUM(AY10,' ---'!BG10)</f>
        <v>222</v>
      </c>
      <c r="BH10" s="202">
        <f t="shared" si="3"/>
        <v>196</v>
      </c>
      <c r="BI10" s="203">
        <f>IF('poznámky'!AY1=7,'poznámky'!A19)+IF('poznámky'!AY2=7,'poznámky'!A20)+IF('poznámky'!AY3=7,'poznámky'!A21)+IF('poznámky'!AY4=7,'poznámky'!A22)+IF('poznámky'!AY5=7,'poznámky'!A23)+IF('poznámky'!AY6=7,'poznámky'!A24)+IF('poznámky'!AY7=7,'poznámky'!A25)+IF('poznámky'!AY8=7,'poznámky'!A26)+IF('poznámky'!AY9=7,'poznámky'!A27)+IF('poznámky'!AY10=7,'poznámky'!A28)+IF('poznámky'!AY11=7,'poznámky'!A29)+IF('poznámky'!AY12=7,'poznámky'!A30)+IF('poznámky'!AY13=7,'poznámky'!A31)+IF('poznámky'!AY14=7,'poznámky'!A32)+IF('poznámky'!AY15=7,'poznámky'!A33)</f>
        <v>7</v>
      </c>
      <c r="BJ10" s="204" t="s">
        <v>13</v>
      </c>
      <c r="BK10" s="205" t="str">
        <f t="shared" si="4"/>
        <v>Ondřej</v>
      </c>
    </row>
    <row r="11" ht="21.75" customHeight="1">
      <c r="A11" s="180">
        <v>8.0</v>
      </c>
      <c r="B11" s="181" t="str">
        <f>' ---'!B11</f>
        <v>Franta</v>
      </c>
      <c r="C11" s="183"/>
      <c r="D11" s="184" t="s">
        <v>12</v>
      </c>
      <c r="E11" s="185"/>
      <c r="F11" s="183"/>
      <c r="G11" s="184" t="s">
        <v>12</v>
      </c>
      <c r="H11" s="185"/>
      <c r="I11" s="183"/>
      <c r="J11" s="184" t="s">
        <v>12</v>
      </c>
      <c r="K11" s="185"/>
      <c r="L11" s="183"/>
      <c r="M11" s="184" t="s">
        <v>12</v>
      </c>
      <c r="N11" s="185"/>
      <c r="O11" s="183"/>
      <c r="P11" s="184" t="s">
        <v>12</v>
      </c>
      <c r="Q11" s="185"/>
      <c r="R11" s="183"/>
      <c r="S11" s="184" t="s">
        <v>12</v>
      </c>
      <c r="T11" s="185"/>
      <c r="U11" s="183"/>
      <c r="V11" s="184" t="s">
        <v>12</v>
      </c>
      <c r="W11" s="185"/>
      <c r="X11" s="182" t="s">
        <v>42</v>
      </c>
      <c r="Y11" s="40"/>
      <c r="Z11" s="41"/>
      <c r="AA11" s="183" t="str">
        <f>Z12</f>
        <v/>
      </c>
      <c r="AB11" s="184" t="s">
        <v>12</v>
      </c>
      <c r="AC11" s="185" t="str">
        <f>X12</f>
        <v/>
      </c>
      <c r="AD11" s="183" t="str">
        <f>Z13</f>
        <v/>
      </c>
      <c r="AE11" s="184" t="s">
        <v>12</v>
      </c>
      <c r="AF11" s="185" t="str">
        <f>X13</f>
        <v/>
      </c>
      <c r="AG11" s="186" t="str">
        <f>Z14</f>
        <v/>
      </c>
      <c r="AH11" s="187" t="s">
        <v>12</v>
      </c>
      <c r="AI11" s="189" t="str">
        <f>X14</f>
        <v/>
      </c>
      <c r="AJ11" s="186" t="str">
        <f>Z15</f>
        <v/>
      </c>
      <c r="AK11" s="187" t="s">
        <v>12</v>
      </c>
      <c r="AL11" s="188" t="str">
        <f>X15</f>
        <v/>
      </c>
      <c r="AM11" s="186" t="str">
        <f>Z16</f>
        <v/>
      </c>
      <c r="AN11" s="187" t="s">
        <v>12</v>
      </c>
      <c r="AO11" s="188" t="str">
        <f>X16</f>
        <v/>
      </c>
      <c r="AP11" s="186" t="str">
        <f>Z17</f>
        <v/>
      </c>
      <c r="AQ11" s="187" t="s">
        <v>12</v>
      </c>
      <c r="AR11" s="189" t="str">
        <f>X17</f>
        <v/>
      </c>
      <c r="AS11" s="186" t="str">
        <f>Z18</f>
        <v/>
      </c>
      <c r="AT11" s="187" t="s">
        <v>12</v>
      </c>
      <c r="AU11" s="188" t="str">
        <f>X18</f>
        <v/>
      </c>
      <c r="AV11" s="190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0</v>
      </c>
      <c r="AW11" s="191">
        <f>SUM(C11,F11,I11,L11,O11,R11,U11,AA11,AD11,AG11,AJ11,AM11,AP11,AS11)</f>
        <v>0</v>
      </c>
      <c r="AX11" s="192" t="s">
        <v>12</v>
      </c>
      <c r="AY11" s="193">
        <f>SUM(E11,H11,K11,N11,Q11,T11,W11,AC11,AF11,AI11,AL11,AO11,AR11,AU11)</f>
        <v>0</v>
      </c>
      <c r="AZ11" s="194">
        <f t="shared" si="1"/>
        <v>0</v>
      </c>
      <c r="BA11" s="195">
        <f>IF('poznámky'!AQ1=8,'poznámky'!A19)+IF('poznámky'!AQ2=8,'poznámky'!A20)+IF('poznámky'!AQ3=8,'poznámky'!A21)+IF('poznámky'!AQ4=8,'poznámky'!A22)+IF('poznámky'!AQ5=8,'poznámky'!A23)+IF('poznámky'!AQ6=8,'poznámky'!A24)+IF('poznámky'!AQ7=8,'poznámky'!A25)+IF('poznámky'!AQ8=8,'poznámky'!A26)+IF('poznámky'!AQ9=8,'poznámky'!A27)+IF('poznámky'!AQ10=8,'poznámky'!A28)+IF('poznámky'!AQ11=8,'poznámky'!A29)+IF('poznámky'!AQ12=8,'poznámky'!A30)+IF('poznámky'!AQ13=8,'poznámky'!A31)+IF('poznámky'!AQ14=8,'poznámky'!A32)+IF('poznámky'!AQ15=8,'poznámky'!A33)</f>
        <v>8</v>
      </c>
      <c r="BB11" s="196" t="s">
        <v>13</v>
      </c>
      <c r="BC11" s="197" t="str">
        <f t="shared" si="2"/>
        <v>Franta</v>
      </c>
      <c r="BD11" s="198">
        <f>SUM(AV11,' ---'!BD11)</f>
        <v>24</v>
      </c>
      <c r="BE11" s="199">
        <f>SUM(AW11,' ---'!BE11)</f>
        <v>361</v>
      </c>
      <c r="BF11" s="200" t="s">
        <v>12</v>
      </c>
      <c r="BG11" s="201">
        <f>SUM(AY11,' ---'!BG11)</f>
        <v>340</v>
      </c>
      <c r="BH11" s="202">
        <f t="shared" si="3"/>
        <v>21</v>
      </c>
      <c r="BI11" s="203">
        <f>IF('poznámky'!AY1=8,'poznámky'!A19)+IF('poznámky'!AY2=8,'poznámky'!A20)+IF('poznámky'!AY3=8,'poznámky'!A21)+IF('poznámky'!AY4=8,'poznámky'!A22)+IF('poznámky'!AY5=8,'poznámky'!A23)+IF('poznámky'!AY6=8,'poznámky'!A24)+IF('poznámky'!AY7=8,'poznámky'!A25)+IF('poznámky'!AY8=8,'poznámky'!A26)+IF('poznámky'!AY9=8,'poznámky'!A27)+IF('poznámky'!AY10=8,'poznámky'!A28)+IF('poznámky'!AY11=8,'poznámky'!A29)+IF('poznámky'!AY12=8,'poznámky'!A30)+IF('poznámky'!AY13=8,'poznámky'!A31)+IF('poznámky'!AY14=8,'poznámky'!A32)+IF('poznámky'!AY15=8,'poznámky'!A33)</f>
        <v>8</v>
      </c>
      <c r="BJ11" s="204" t="s">
        <v>13</v>
      </c>
      <c r="BK11" s="205" t="str">
        <f t="shared" si="4"/>
        <v>Franta</v>
      </c>
      <c r="BM11" s="157"/>
    </row>
    <row r="12" ht="21.75" customHeight="1">
      <c r="A12" s="180">
        <v>9.0</v>
      </c>
      <c r="B12" s="181" t="str">
        <f>' ---'!B12</f>
        <v>Michal</v>
      </c>
      <c r="C12" s="183"/>
      <c r="D12" s="184" t="s">
        <v>12</v>
      </c>
      <c r="E12" s="185"/>
      <c r="F12" s="183"/>
      <c r="G12" s="184" t="s">
        <v>12</v>
      </c>
      <c r="H12" s="185"/>
      <c r="I12" s="183"/>
      <c r="J12" s="184" t="s">
        <v>12</v>
      </c>
      <c r="K12" s="185"/>
      <c r="L12" s="183"/>
      <c r="M12" s="184" t="s">
        <v>12</v>
      </c>
      <c r="N12" s="185"/>
      <c r="O12" s="183"/>
      <c r="P12" s="184" t="s">
        <v>12</v>
      </c>
      <c r="Q12" s="185"/>
      <c r="R12" s="183"/>
      <c r="S12" s="184" t="s">
        <v>12</v>
      </c>
      <c r="T12" s="185"/>
      <c r="U12" s="183"/>
      <c r="V12" s="184" t="s">
        <v>12</v>
      </c>
      <c r="W12" s="185"/>
      <c r="X12" s="183"/>
      <c r="Y12" s="184" t="s">
        <v>12</v>
      </c>
      <c r="Z12" s="185"/>
      <c r="AA12" s="182" t="s">
        <v>43</v>
      </c>
      <c r="AB12" s="40"/>
      <c r="AC12" s="41"/>
      <c r="AD12" s="183" t="str">
        <f>AC13</f>
        <v/>
      </c>
      <c r="AE12" s="184" t="s">
        <v>12</v>
      </c>
      <c r="AF12" s="185" t="str">
        <f>AA13</f>
        <v/>
      </c>
      <c r="AG12" s="186" t="str">
        <f>AC14</f>
        <v/>
      </c>
      <c r="AH12" s="187" t="s">
        <v>12</v>
      </c>
      <c r="AI12" s="189" t="str">
        <f>AA14</f>
        <v/>
      </c>
      <c r="AJ12" s="186" t="str">
        <f>AC15</f>
        <v/>
      </c>
      <c r="AK12" s="187" t="s">
        <v>12</v>
      </c>
      <c r="AL12" s="188" t="str">
        <f>AA15</f>
        <v/>
      </c>
      <c r="AM12" s="186" t="str">
        <f>AC16</f>
        <v/>
      </c>
      <c r="AN12" s="187" t="s">
        <v>12</v>
      </c>
      <c r="AO12" s="188" t="str">
        <f>AA16</f>
        <v/>
      </c>
      <c r="AP12" s="186" t="str">
        <f>AC17</f>
        <v/>
      </c>
      <c r="AQ12" s="187" t="s">
        <v>12</v>
      </c>
      <c r="AR12" s="189" t="str">
        <f>AA17</f>
        <v/>
      </c>
      <c r="AS12" s="186" t="str">
        <f>AC18</f>
        <v/>
      </c>
      <c r="AT12" s="187" t="s">
        <v>12</v>
      </c>
      <c r="AU12" s="188" t="str">
        <f>AA18</f>
        <v/>
      </c>
      <c r="AV12" s="190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191">
        <f>SUM(C12,F12,I12,L12,O12,R12,U12,X12,AD12,AG12,AJ12,AM12,AP12,AS12)</f>
        <v>0</v>
      </c>
      <c r="AX12" s="192" t="s">
        <v>12</v>
      </c>
      <c r="AY12" s="193">
        <f>SUM(E12,H12,K12,N12,Q12,T12,W12,Z12,AF12,AI12,AL12,AO12,AR12,AU12)</f>
        <v>0</v>
      </c>
      <c r="AZ12" s="194">
        <f t="shared" si="1"/>
        <v>0</v>
      </c>
      <c r="BA12" s="195">
        <f>IF('poznámky'!AQ1=9,'poznámky'!A19)+IF('poznámky'!AQ2=9,'poznámky'!A20)+IF('poznámky'!AQ3=9,'poznámky'!A21)+IF('poznámky'!AQ4=9,'poznámky'!A22)+IF('poznámky'!AQ5=9,'poznámky'!A23)+IF('poznámky'!AQ6=9,'poznámky'!A24)+IF('poznámky'!AQ7=9,'poznámky'!A25)+IF('poznámky'!AQ8=9,'poznámky'!A26)+IF('poznámky'!AQ9=9,'poznámky'!A27)+IF('poznámky'!AQ10=9,'poznámky'!A28)+IF('poznámky'!AQ11=9,'poznámky'!A29)+IF('poznámky'!AQ12=9,'poznámky'!A30)+IF('poznámky'!AQ13=9,'poznámky'!A31)+IF('poznámky'!AQ14=9,'poznámky'!A32)+IF('poznámky'!AQ15=9,'poznámky'!A33)</f>
        <v>9</v>
      </c>
      <c r="BB12" s="196" t="s">
        <v>13</v>
      </c>
      <c r="BC12" s="197" t="str">
        <f t="shared" si="2"/>
        <v>Michal</v>
      </c>
      <c r="BD12" s="198">
        <f>SUM(AV12,' ---'!BD12)</f>
        <v>10</v>
      </c>
      <c r="BE12" s="199">
        <f>SUM(AW12,' ---'!BE12)</f>
        <v>188</v>
      </c>
      <c r="BF12" s="200" t="s">
        <v>12</v>
      </c>
      <c r="BG12" s="201">
        <f>SUM(AY12,' ---'!BG12)</f>
        <v>464</v>
      </c>
      <c r="BH12" s="202">
        <f t="shared" si="3"/>
        <v>-276</v>
      </c>
      <c r="BI12" s="203">
        <f>IF('poznámky'!AY1=9,'poznámky'!A19)+IF('poznámky'!AY2=9,'poznámky'!A20)+IF('poznámky'!AY3=9,'poznámky'!A21)+IF('poznámky'!AY4=9,'poznámky'!A22)+IF('poznámky'!AY5=9,'poznámky'!A23)+IF('poznámky'!AY6=9,'poznámky'!A24)+IF('poznámky'!AY7=9,'poznámky'!A25)+IF('poznámky'!AY8=9,'poznámky'!A26)+IF('poznámky'!AY9=9,'poznámky'!A27)+IF('poznámky'!AY10=9,'poznámky'!A28)+IF('poznámky'!AY11=9,'poznámky'!A29)+IF('poznámky'!AY12=9,'poznámky'!A30)+IF('poznámky'!AY13=9,'poznámky'!A31)+IF('poznámky'!AY14=9,'poznámky'!A32)+IF('poznámky'!AY15=9,'poznámky'!A33)</f>
        <v>9</v>
      </c>
      <c r="BJ12" s="204" t="s">
        <v>13</v>
      </c>
      <c r="BK12" s="205" t="str">
        <f t="shared" si="4"/>
        <v>Michal</v>
      </c>
      <c r="BM12" s="157"/>
    </row>
    <row r="13" ht="21.75" customHeight="1">
      <c r="A13" s="180">
        <v>10.0</v>
      </c>
      <c r="B13" s="181" t="str">
        <f>' ---'!B13</f>
        <v/>
      </c>
      <c r="C13" s="183"/>
      <c r="D13" s="184" t="s">
        <v>12</v>
      </c>
      <c r="E13" s="185"/>
      <c r="F13" s="183"/>
      <c r="G13" s="184" t="s">
        <v>12</v>
      </c>
      <c r="H13" s="185"/>
      <c r="I13" s="183"/>
      <c r="J13" s="184" t="s">
        <v>12</v>
      </c>
      <c r="K13" s="185"/>
      <c r="L13" s="183"/>
      <c r="M13" s="184" t="s">
        <v>12</v>
      </c>
      <c r="N13" s="185"/>
      <c r="O13" s="183"/>
      <c r="P13" s="184" t="s">
        <v>12</v>
      </c>
      <c r="Q13" s="185"/>
      <c r="R13" s="183"/>
      <c r="S13" s="184" t="s">
        <v>12</v>
      </c>
      <c r="T13" s="185"/>
      <c r="U13" s="183"/>
      <c r="V13" s="184" t="s">
        <v>12</v>
      </c>
      <c r="W13" s="185"/>
      <c r="X13" s="183"/>
      <c r="Y13" s="184" t="s">
        <v>12</v>
      </c>
      <c r="Z13" s="185"/>
      <c r="AA13" s="183"/>
      <c r="AB13" s="184" t="s">
        <v>12</v>
      </c>
      <c r="AC13" s="185"/>
      <c r="AD13" s="182" t="s">
        <v>35</v>
      </c>
      <c r="AE13" s="40"/>
      <c r="AF13" s="41"/>
      <c r="AG13" s="186" t="str">
        <f>AF14</f>
        <v/>
      </c>
      <c r="AH13" s="187" t="s">
        <v>12</v>
      </c>
      <c r="AI13" s="189" t="str">
        <f>AD14</f>
        <v/>
      </c>
      <c r="AJ13" s="186" t="str">
        <f>AF15</f>
        <v/>
      </c>
      <c r="AK13" s="187" t="s">
        <v>12</v>
      </c>
      <c r="AL13" s="188" t="str">
        <f>AD15</f>
        <v/>
      </c>
      <c r="AM13" s="186" t="str">
        <f>AF16</f>
        <v/>
      </c>
      <c r="AN13" s="187" t="s">
        <v>12</v>
      </c>
      <c r="AO13" s="188" t="str">
        <f>AD16</f>
        <v/>
      </c>
      <c r="AP13" s="186" t="str">
        <f>AF17</f>
        <v/>
      </c>
      <c r="AQ13" s="187" t="s">
        <v>12</v>
      </c>
      <c r="AR13" s="189" t="str">
        <f>AD17</f>
        <v/>
      </c>
      <c r="AS13" s="186" t="str">
        <f>AF18</f>
        <v/>
      </c>
      <c r="AT13" s="187" t="s">
        <v>12</v>
      </c>
      <c r="AU13" s="188" t="str">
        <f>AD18</f>
        <v/>
      </c>
      <c r="AV13" s="190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191">
        <f>SUM(C13,F13,I13,L13,O13,R13,U13,X13,AA13,AG13,AJ13,AM13,AP13,AS13)</f>
        <v>0</v>
      </c>
      <c r="AX13" s="192" t="s">
        <v>12</v>
      </c>
      <c r="AY13" s="193">
        <f>SUM(E13,H13,K13,N13,Q13,T13,W13,Z13,AC13,AI13,AL13,AO13,AR13,AU13)</f>
        <v>0</v>
      </c>
      <c r="AZ13" s="194">
        <f t="shared" si="1"/>
        <v>0</v>
      </c>
      <c r="BA13" s="195">
        <f>IF('poznámky'!AQ1=10,'poznámky'!A19)+IF('poznámky'!AQ2=10,'poznámky'!A20)+IF('poznámky'!AQ3=10,'poznámky'!A21)+IF('poznámky'!AQ4=10,'poznámky'!A22)+IF('poznámky'!AQ5=10,'poznámky'!A23)+IF('poznámky'!AQ6=10,'poznámky'!A24)+IF('poznámky'!AQ7=10,'poznámky'!A25)+IF('poznámky'!AQ8=10,'poznámky'!A26)+IF('poznámky'!AQ9=10,'poznámky'!A27)+IF('poznámky'!AQ10=10,'poznámky'!A28)+IF('poznámky'!AQ11=10,'poznámky'!A29)+IF('poznámky'!AQ12=10,'poznámky'!A30)+IF('poznámky'!AQ13=10,'poznámky'!A31)+IF('poznámky'!AQ14=10,'poznámky'!A32)+IF('poznámky'!AQ15=10,'poznámky'!A33)</f>
        <v>10</v>
      </c>
      <c r="BB13" s="196" t="s">
        <v>13</v>
      </c>
      <c r="BC13" s="197" t="str">
        <f t="shared" si="2"/>
        <v/>
      </c>
      <c r="BD13" s="198">
        <f>SUM(AV13,' ---'!BD13)</f>
        <v>0</v>
      </c>
      <c r="BE13" s="199">
        <f>SUM(AW13,' ---'!BE13)</f>
        <v>0</v>
      </c>
      <c r="BF13" s="200" t="s">
        <v>12</v>
      </c>
      <c r="BG13" s="201">
        <f>SUM(AY13,' ---'!BG13)</f>
        <v>0</v>
      </c>
      <c r="BH13" s="202">
        <f t="shared" si="3"/>
        <v>0</v>
      </c>
      <c r="BI13" s="203">
        <f>IF('poznámky'!AY1=10,'poznámky'!A19)+IF('poznámky'!AY2=10,'poznámky'!A20)+IF('poznámky'!AY3=10,'poznámky'!A21)+IF('poznámky'!AY4=10,'poznámky'!A22)+IF('poznámky'!AY5=10,'poznámky'!A23)+IF('poznámky'!AY6=10,'poznámky'!A24)+IF('poznámky'!AY7=10,'poznámky'!A25)+IF('poznámky'!AY8=10,'poznámky'!A26)+IF('poznámky'!AY9=10,'poznámky'!A27)+IF('poznámky'!AY10=10,'poznámky'!A28)+IF('poznámky'!AY11=10,'poznámky'!A29)+IF('poznámky'!AY12=10,'poznámky'!A30)+IF('poznámky'!AY13=10,'poznámky'!A31)+IF('poznámky'!AY14=10,'poznámky'!A32)+IF('poznámky'!AY15=10,'poznámky'!A33)</f>
        <v>10</v>
      </c>
      <c r="BJ13" s="204" t="s">
        <v>13</v>
      </c>
      <c r="BK13" s="205" t="str">
        <f t="shared" si="4"/>
        <v/>
      </c>
      <c r="BM13" s="207" t="s">
        <v>60</v>
      </c>
    </row>
    <row r="14" ht="21.75" customHeight="1">
      <c r="A14" s="180">
        <v>11.0</v>
      </c>
      <c r="B14" s="208" t="str">
        <f>' ---'!B14</f>
        <v/>
      </c>
      <c r="C14" s="186"/>
      <c r="D14" s="187" t="s">
        <v>12</v>
      </c>
      <c r="E14" s="189"/>
      <c r="F14" s="186"/>
      <c r="G14" s="187" t="s">
        <v>12</v>
      </c>
      <c r="H14" s="189"/>
      <c r="I14" s="186"/>
      <c r="J14" s="187" t="s">
        <v>12</v>
      </c>
      <c r="K14" s="189"/>
      <c r="L14" s="186"/>
      <c r="M14" s="187" t="s">
        <v>12</v>
      </c>
      <c r="N14" s="189"/>
      <c r="O14" s="186"/>
      <c r="P14" s="187" t="s">
        <v>12</v>
      </c>
      <c r="Q14" s="189"/>
      <c r="R14" s="186"/>
      <c r="S14" s="187" t="s">
        <v>12</v>
      </c>
      <c r="T14" s="189"/>
      <c r="U14" s="186"/>
      <c r="V14" s="187" t="s">
        <v>12</v>
      </c>
      <c r="W14" s="189"/>
      <c r="X14" s="186"/>
      <c r="Y14" s="187" t="s">
        <v>12</v>
      </c>
      <c r="Z14" s="189"/>
      <c r="AA14" s="186"/>
      <c r="AB14" s="187" t="s">
        <v>12</v>
      </c>
      <c r="AC14" s="189"/>
      <c r="AD14" s="186"/>
      <c r="AE14" s="187" t="s">
        <v>12</v>
      </c>
      <c r="AF14" s="189"/>
      <c r="AG14" s="182"/>
      <c r="AH14" s="40"/>
      <c r="AI14" s="41"/>
      <c r="AJ14" s="186" t="str">
        <f>AI15</f>
        <v/>
      </c>
      <c r="AK14" s="187" t="s">
        <v>12</v>
      </c>
      <c r="AL14" s="188" t="str">
        <f>AG15</f>
        <v/>
      </c>
      <c r="AM14" s="186" t="str">
        <f>AI16</f>
        <v/>
      </c>
      <c r="AN14" s="187" t="s">
        <v>12</v>
      </c>
      <c r="AO14" s="188" t="str">
        <f>AG16</f>
        <v/>
      </c>
      <c r="AP14" s="186" t="str">
        <f>AI17</f>
        <v/>
      </c>
      <c r="AQ14" s="187" t="s">
        <v>12</v>
      </c>
      <c r="AR14" s="189" t="str">
        <f>AG17</f>
        <v/>
      </c>
      <c r="AS14" s="186" t="str">
        <f>AI18</f>
        <v/>
      </c>
      <c r="AT14" s="187" t="s">
        <v>12</v>
      </c>
      <c r="AU14" s="188" t="str">
        <f>AG18</f>
        <v/>
      </c>
      <c r="AV14" s="210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211">
        <f>SUM(C14,F14,I14,L14,O14,R14,U14,X14,AA14,AD14,AJ14,AM14,AP14,AS14)</f>
        <v>0</v>
      </c>
      <c r="AX14" s="212" t="s">
        <v>12</v>
      </c>
      <c r="AY14" s="213">
        <f>SUM(E14,H14,K14,N14,Q14,T14,W14,Z14,AC14,AF14,AL14,AO14,AR14,AU14)</f>
        <v>0</v>
      </c>
      <c r="AZ14" s="214">
        <f t="shared" si="1"/>
        <v>0</v>
      </c>
      <c r="BA14" s="215">
        <f>IF('poznámky'!AQ1=11,'poznámky'!A19)+IF('poznámky'!AQ2=11,'poznámky'!A20)+IF('poznámky'!AQ3=11,'poznámky'!A21)+IF('poznámky'!AQ4=11,'poznámky'!A22)+IF('poznámky'!AQ5=11,'poznámky'!A23)+IF('poznámky'!AQ6=11,'poznámky'!A24)+IF('poznámky'!AQ7=11,'poznámky'!A25)+IF('poznámky'!AQ8=11,'poznámky'!A26)+IF('poznámky'!AQ9=11,'poznámky'!A27)+IF('poznámky'!AQ10=11,'poznámky'!A28)+IF('poznámky'!AQ11=11,'poznámky'!A29)+IF('poznámky'!AQ12=11,'poznámky'!A30)+IF('poznámky'!AQ13=11,'poznámky'!A31)+IF('poznámky'!AQ14=11,'poznámky'!A32)+IF('poznámky'!AQ15=11,'poznámky'!A33)</f>
        <v>11</v>
      </c>
      <c r="BB14" s="216" t="s">
        <v>13</v>
      </c>
      <c r="BC14" s="217" t="str">
        <f t="shared" si="2"/>
        <v/>
      </c>
      <c r="BD14" s="218">
        <f>SUM(AV14,' ---'!BD14)</f>
        <v>0</v>
      </c>
      <c r="BE14" s="219">
        <f>SUM(AW14,' ---'!BE14)</f>
        <v>0</v>
      </c>
      <c r="BF14" s="220" t="s">
        <v>12</v>
      </c>
      <c r="BG14" s="221">
        <f>SUM(AY14,' ---'!BG14)</f>
        <v>0</v>
      </c>
      <c r="BH14" s="222">
        <f t="shared" si="3"/>
        <v>0</v>
      </c>
      <c r="BI14" s="223">
        <f>IF('poznámky'!AY1=11,'poznámky'!A19)+IF('poznámky'!AY2=11,'poznámky'!A20)+IF('poznámky'!AY3=11,'poznámky'!A21)+IF('poznámky'!AY4=11,'poznámky'!A22)+IF('poznámky'!AY5=11,'poznámky'!A23)+IF('poznámky'!AY6=11,'poznámky'!A24)+IF('poznámky'!AY7=11,'poznámky'!A25)+IF('poznámky'!AY8=11,'poznámky'!A26)+IF('poznámky'!AY9=11,'poznámky'!A27)+IF('poznámky'!AY10=11,'poznámky'!A28)+IF('poznámky'!AY11=11,'poznámky'!A29)+IF('poznámky'!AY12=11,'poznámky'!A30)+IF('poznámky'!AY13=11,'poznámky'!A31)+IF('poznámky'!AY14=11,'poznámky'!A32)+IF('poznámky'!AY15=11,'poznámky'!A33)</f>
        <v>11</v>
      </c>
      <c r="BJ14" s="224" t="s">
        <v>13</v>
      </c>
      <c r="BK14" s="225" t="str">
        <f t="shared" si="4"/>
        <v/>
      </c>
      <c r="BM14" s="157"/>
    </row>
    <row r="15" ht="21.75" customHeight="1">
      <c r="A15" s="180">
        <v>12.0</v>
      </c>
      <c r="B15" s="208" t="str">
        <f>' ---'!B15</f>
        <v/>
      </c>
      <c r="C15" s="186"/>
      <c r="D15" s="187" t="s">
        <v>12</v>
      </c>
      <c r="E15" s="189"/>
      <c r="F15" s="186"/>
      <c r="G15" s="187" t="s">
        <v>12</v>
      </c>
      <c r="H15" s="189"/>
      <c r="I15" s="186"/>
      <c r="J15" s="187" t="s">
        <v>12</v>
      </c>
      <c r="K15" s="189"/>
      <c r="L15" s="186"/>
      <c r="M15" s="187" t="s">
        <v>12</v>
      </c>
      <c r="N15" s="189"/>
      <c r="O15" s="186"/>
      <c r="P15" s="187" t="s">
        <v>12</v>
      </c>
      <c r="Q15" s="189"/>
      <c r="R15" s="186"/>
      <c r="S15" s="187" t="s">
        <v>12</v>
      </c>
      <c r="T15" s="189"/>
      <c r="U15" s="186"/>
      <c r="V15" s="187" t="s">
        <v>12</v>
      </c>
      <c r="W15" s="189"/>
      <c r="X15" s="186"/>
      <c r="Y15" s="187" t="s">
        <v>12</v>
      </c>
      <c r="Z15" s="189"/>
      <c r="AA15" s="186"/>
      <c r="AB15" s="187" t="s">
        <v>12</v>
      </c>
      <c r="AC15" s="189"/>
      <c r="AD15" s="186"/>
      <c r="AE15" s="187" t="s">
        <v>12</v>
      </c>
      <c r="AF15" s="189"/>
      <c r="AG15" s="186"/>
      <c r="AH15" s="187" t="s">
        <v>12</v>
      </c>
      <c r="AI15" s="189"/>
      <c r="AJ15" s="182">
        <v>2.0</v>
      </c>
      <c r="AK15" s="40"/>
      <c r="AL15" s="72"/>
      <c r="AM15" s="186" t="str">
        <f>AL16</f>
        <v/>
      </c>
      <c r="AN15" s="187" t="s">
        <v>12</v>
      </c>
      <c r="AO15" s="189" t="str">
        <f>AJ16</f>
        <v/>
      </c>
      <c r="AP15" s="186" t="str">
        <f>AL17</f>
        <v/>
      </c>
      <c r="AQ15" s="187" t="s">
        <v>12</v>
      </c>
      <c r="AR15" s="189" t="str">
        <f>AJ17</f>
        <v/>
      </c>
      <c r="AS15" s="186" t="str">
        <f>AL18</f>
        <v/>
      </c>
      <c r="AT15" s="187" t="s">
        <v>12</v>
      </c>
      <c r="AU15" s="209" t="str">
        <f>AJ18</f>
        <v/>
      </c>
      <c r="AV15" s="210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211">
        <f>SUM(C15,F15,I15,L15,O15,R15,U15,X15,AA15,AD15,AG15,AM15,AP15,AS15)</f>
        <v>0</v>
      </c>
      <c r="AX15" s="212" t="s">
        <v>12</v>
      </c>
      <c r="AY15" s="213">
        <f>SUM(E15,H15,K15,N15,Q15,T15,W15,Z15,AC15,AF15,AI15,AO15,AR15,AU15)</f>
        <v>0</v>
      </c>
      <c r="AZ15" s="214">
        <f t="shared" si="1"/>
        <v>0</v>
      </c>
      <c r="BA15" s="215">
        <f>IF('poznámky'!AQ1=12,'poznámky'!A19)+IF('poznámky'!AQ2=12,'poznámky'!A20)+IF('poznámky'!AQ3=12,'poznámky'!A21)+IF('poznámky'!AQ4=12,'poznámky'!A22)+IF('poznámky'!AQ5=12,'poznámky'!A23)+IF('poznámky'!AQ6=12,'poznámky'!A24)+IF('poznámky'!AQ7=12,'poznámky'!A25)+IF('poznámky'!AQ8=12,'poznámky'!A26)+IF('poznámky'!AQ9=12,'poznámky'!A27)+IF('poznámky'!AQ10=12,'poznámky'!A28)+IF('poznámky'!AQ11=12,'poznámky'!A29)+IF('poznámky'!AQ12=12,'poznámky'!A30)+IF('poznámky'!AQ13=12,'poznámky'!A31)+IF('poznámky'!AQ14=12,'poznámky'!A32)+IF('poznámky'!AQ15=12,'poznámky'!A33)</f>
        <v>12</v>
      </c>
      <c r="BB15" s="216" t="s">
        <v>13</v>
      </c>
      <c r="BC15" s="217" t="str">
        <f t="shared" si="2"/>
        <v/>
      </c>
      <c r="BD15" s="218">
        <f>SUM(AV15,' ---'!BD15)</f>
        <v>0</v>
      </c>
      <c r="BE15" s="219">
        <f>SUM(AW15,' ---'!BE15)</f>
        <v>0</v>
      </c>
      <c r="BF15" s="220" t="s">
        <v>12</v>
      </c>
      <c r="BG15" s="221">
        <f>SUM(AY15,' ---'!BG15)</f>
        <v>0</v>
      </c>
      <c r="BH15" s="222">
        <f t="shared" si="3"/>
        <v>0</v>
      </c>
      <c r="BI15" s="223">
        <f>IF('poznámky'!AY1=12,'poznámky'!A19)+IF('poznámky'!AY2=12,'poznámky'!A20)+IF('poznámky'!AY3=12,'poznámky'!A21)+IF('poznámky'!AY4=12,'poznámky'!A22)+IF('poznámky'!AY5=12,'poznámky'!A23)+IF('poznámky'!AY6=12,'poznámky'!A24)+IF('poznámky'!AY7=12,'poznámky'!A25)+IF('poznámky'!AY8=12,'poznámky'!A26)+IF('poznámky'!AY9=12,'poznámky'!A27)+IF('poznámky'!AY10=12,'poznámky'!A28)+IF('poznámky'!AY11=12,'poznámky'!A29)+IF('poznámky'!AY12=12,'poznámky'!A30)+IF('poznámky'!AY13=12,'poznámky'!A31)+IF('poznámky'!AY14=12,'poznámky'!A32)+IF('poznámky'!AY15=12,'poznámky'!A33)</f>
        <v>12</v>
      </c>
      <c r="BJ15" s="224" t="s">
        <v>13</v>
      </c>
      <c r="BK15" s="225" t="str">
        <f t="shared" si="4"/>
        <v/>
      </c>
      <c r="BM15" s="226" t="s">
        <v>45</v>
      </c>
    </row>
    <row r="16" ht="21.75" customHeight="1">
      <c r="A16" s="180">
        <v>13.0</v>
      </c>
      <c r="B16" s="208" t="str">
        <f>' ---'!B16</f>
        <v/>
      </c>
      <c r="C16" s="186"/>
      <c r="D16" s="187" t="s">
        <v>12</v>
      </c>
      <c r="E16" s="189"/>
      <c r="F16" s="186"/>
      <c r="G16" s="187" t="s">
        <v>12</v>
      </c>
      <c r="H16" s="189"/>
      <c r="I16" s="186"/>
      <c r="J16" s="187" t="s">
        <v>12</v>
      </c>
      <c r="K16" s="189"/>
      <c r="L16" s="186"/>
      <c r="M16" s="187" t="s">
        <v>12</v>
      </c>
      <c r="N16" s="189"/>
      <c r="O16" s="186"/>
      <c r="P16" s="187" t="s">
        <v>12</v>
      </c>
      <c r="Q16" s="189"/>
      <c r="R16" s="186"/>
      <c r="S16" s="187" t="s">
        <v>12</v>
      </c>
      <c r="T16" s="189"/>
      <c r="U16" s="186"/>
      <c r="V16" s="187" t="s">
        <v>12</v>
      </c>
      <c r="W16" s="189"/>
      <c r="X16" s="186"/>
      <c r="Y16" s="187" t="s">
        <v>12</v>
      </c>
      <c r="Z16" s="189"/>
      <c r="AA16" s="186"/>
      <c r="AB16" s="187" t="s">
        <v>12</v>
      </c>
      <c r="AC16" s="189"/>
      <c r="AD16" s="186"/>
      <c r="AE16" s="187" t="s">
        <v>12</v>
      </c>
      <c r="AF16" s="189"/>
      <c r="AG16" s="186"/>
      <c r="AH16" s="187" t="s">
        <v>12</v>
      </c>
      <c r="AI16" s="189"/>
      <c r="AJ16" s="186"/>
      <c r="AK16" s="187" t="s">
        <v>12</v>
      </c>
      <c r="AL16" s="188"/>
      <c r="AM16" s="182">
        <v>0.0</v>
      </c>
      <c r="AN16" s="40"/>
      <c r="AO16" s="72"/>
      <c r="AP16" s="186" t="str">
        <f>AO17</f>
        <v/>
      </c>
      <c r="AQ16" s="187" t="s">
        <v>12</v>
      </c>
      <c r="AR16" s="189" t="str">
        <f>AM17</f>
        <v/>
      </c>
      <c r="AS16" s="186" t="str">
        <f>AO18</f>
        <v/>
      </c>
      <c r="AT16" s="187" t="s">
        <v>12</v>
      </c>
      <c r="AU16" s="188" t="str">
        <f>AM18</f>
        <v/>
      </c>
      <c r="AV16" s="210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211">
        <f>SUM(C16,F16,I16,L16,O16,R16,U16,X16,AA16,AD16,AG16,AJ16,AP16,AS16)</f>
        <v>0</v>
      </c>
      <c r="AX16" s="227" t="s">
        <v>12</v>
      </c>
      <c r="AY16" s="213">
        <f>SUM(E16,H16,K16,N16,Q16,T16,W16,Z16,AC16,AF16,AI16,AL16,AR16,AU16)</f>
        <v>0</v>
      </c>
      <c r="AZ16" s="214">
        <f t="shared" si="1"/>
        <v>0</v>
      </c>
      <c r="BA16" s="215">
        <f>IF('poznámky'!AQ1=13,'poznámky'!A19)+IF('poznámky'!AQ2=13,'poznámky'!A20)+IF('poznámky'!AQ3=13,'poznámky'!A21)+IF('poznámky'!AQ4=13,'poznámky'!A22)+IF('poznámky'!AQ5=13,'poznámky'!A23)+IF('poznámky'!AQ6=13,'poznámky'!A24)+IF('poznámky'!AQ7=13,'poznámky'!A25)+IF('poznámky'!AQ8=13,'poznámky'!A26)+IF('poznámky'!AQ9=13,'poznámky'!A27)+IF('poznámky'!AQ10=13,'poznámky'!A28)+IF('poznámky'!AQ11=13,'poznámky'!A29)+IF('poznámky'!AQ12=13,'poznámky'!A30)+IF('poznámky'!AQ13=13,'poznámky'!A31)+IF('poznámky'!AQ14=13,'poznámky'!A32)+IF('poznámky'!AQ15=13,'poznámky'!A33)</f>
        <v>13</v>
      </c>
      <c r="BB16" s="216" t="s">
        <v>13</v>
      </c>
      <c r="BC16" s="217" t="str">
        <f t="shared" si="2"/>
        <v/>
      </c>
      <c r="BD16" s="218">
        <f>SUM(AV16,' ---'!BD16)</f>
        <v>0</v>
      </c>
      <c r="BE16" s="219">
        <f>SUM(AW16,' ---'!BE16)</f>
        <v>0</v>
      </c>
      <c r="BF16" s="220" t="s">
        <v>12</v>
      </c>
      <c r="BG16" s="221">
        <f>SUM(AY16,' ---'!BG16)</f>
        <v>0</v>
      </c>
      <c r="BH16" s="222">
        <f t="shared" si="3"/>
        <v>0</v>
      </c>
      <c r="BI16" s="223">
        <f>IF('poznámky'!AY1=13,'poznámky'!A19)+IF('poznámky'!AY2=13,'poznámky'!A20)+IF('poznámky'!AY3=13,'poznámky'!A21)+IF('poznámky'!AY4=13,'poznámky'!A22)+IF('poznámky'!AY5=13,'poznámky'!A23)+IF('poznámky'!AY6=13,'poznámky'!A24)+IF('poznámky'!AY7=13,'poznámky'!A25)+IF('poznámky'!AY8=13,'poznámky'!A26)+IF('poznámky'!AY9=13,'poznámky'!A27)+IF('poznámky'!AY10=13,'poznámky'!A28)+IF('poznámky'!AY11=13,'poznámky'!A29)+IF('poznámky'!AY12=13,'poznámky'!A30)+IF('poznámky'!AY13=13,'poznámky'!A31)+IF('poznámky'!AY14=13,'poznámky'!A32)+IF('poznámky'!AY15=13,'poznámky'!A33)</f>
        <v>13</v>
      </c>
      <c r="BJ16" s="224" t="s">
        <v>13</v>
      </c>
      <c r="BK16" s="225" t="str">
        <f t="shared" si="4"/>
        <v/>
      </c>
      <c r="BM16" s="228" t="s">
        <v>46</v>
      </c>
    </row>
    <row r="17" ht="21.75" customHeight="1">
      <c r="A17" s="180">
        <v>14.0</v>
      </c>
      <c r="B17" s="208" t="str">
        <f>' ---'!B17</f>
        <v/>
      </c>
      <c r="C17" s="186"/>
      <c r="D17" s="187" t="s">
        <v>12</v>
      </c>
      <c r="E17" s="189"/>
      <c r="F17" s="186"/>
      <c r="G17" s="187" t="s">
        <v>12</v>
      </c>
      <c r="H17" s="189"/>
      <c r="I17" s="186"/>
      <c r="J17" s="187" t="s">
        <v>12</v>
      </c>
      <c r="K17" s="189"/>
      <c r="L17" s="186"/>
      <c r="M17" s="187" t="s">
        <v>12</v>
      </c>
      <c r="N17" s="189"/>
      <c r="O17" s="186"/>
      <c r="P17" s="187" t="s">
        <v>12</v>
      </c>
      <c r="Q17" s="189"/>
      <c r="R17" s="186"/>
      <c r="S17" s="187" t="s">
        <v>12</v>
      </c>
      <c r="T17" s="189"/>
      <c r="U17" s="186"/>
      <c r="V17" s="187" t="s">
        <v>12</v>
      </c>
      <c r="W17" s="189"/>
      <c r="X17" s="186"/>
      <c r="Y17" s="187" t="s">
        <v>12</v>
      </c>
      <c r="Z17" s="189"/>
      <c r="AA17" s="186"/>
      <c r="AB17" s="187" t="s">
        <v>12</v>
      </c>
      <c r="AC17" s="189"/>
      <c r="AD17" s="186"/>
      <c r="AE17" s="187" t="s">
        <v>12</v>
      </c>
      <c r="AF17" s="189"/>
      <c r="AG17" s="186"/>
      <c r="AH17" s="187" t="s">
        <v>12</v>
      </c>
      <c r="AI17" s="189"/>
      <c r="AJ17" s="186"/>
      <c r="AK17" s="187" t="s">
        <v>12</v>
      </c>
      <c r="AL17" s="188"/>
      <c r="AM17" s="186"/>
      <c r="AN17" s="187" t="s">
        <v>12</v>
      </c>
      <c r="AO17" s="189"/>
      <c r="AP17" s="182">
        <v>1.0</v>
      </c>
      <c r="AQ17" s="40"/>
      <c r="AR17" s="41"/>
      <c r="AS17" s="186" t="str">
        <f>AR18</f>
        <v/>
      </c>
      <c r="AT17" s="187" t="s">
        <v>12</v>
      </c>
      <c r="AU17" s="188" t="str">
        <f>AP18</f>
        <v/>
      </c>
      <c r="AV17" s="210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211">
        <f>SUM(C17,F17,I17,L17,O17,R17,U17,X17,AA17,AD17,AG17,AJ17,AM17,AS17)</f>
        <v>0</v>
      </c>
      <c r="AX17" s="227" t="s">
        <v>12</v>
      </c>
      <c r="AY17" s="213">
        <f>SUM(E17,H17,K17,N17,Q17,T17,W17,Z17,AC17,AF17,AI17,AL17,AO17,AU17)</f>
        <v>0</v>
      </c>
      <c r="AZ17" s="214">
        <f t="shared" si="1"/>
        <v>0</v>
      </c>
      <c r="BA17" s="215">
        <f>IF('poznámky'!AQ1=14,'poznámky'!A19)+IF('poznámky'!AQ2=14,'poznámky'!A20)+IF('poznámky'!AQ3=14,'poznámky'!A21)+IF('poznámky'!AQ4=14,'poznámky'!A22)+IF('poznámky'!AQ5=14,'poznámky'!A23)+IF('poznámky'!AQ6=14,'poznámky'!A24)+IF('poznámky'!AQ7=14,'poznámky'!A25)+IF('poznámky'!AQ8=14,'poznámky'!A26)+IF('poznámky'!AQ9=14,'poznámky'!A27)+IF('poznámky'!AQ10=14,'poznámky'!A28)+IF('poznámky'!AQ11=14,'poznámky'!A29)+IF('poznámky'!AQ12=14,'poznámky'!A30)+IF('poznámky'!AQ13=14,'poznámky'!A31)+IF('poznámky'!AQ14=14,'poznámky'!A32)+IF('poznámky'!AQ15=14,'poznámky'!A33)</f>
        <v>14</v>
      </c>
      <c r="BB17" s="216" t="s">
        <v>13</v>
      </c>
      <c r="BC17" s="217" t="str">
        <f t="shared" si="2"/>
        <v/>
      </c>
      <c r="BD17" s="218">
        <f>SUM(AV17,' ---'!BD17)</f>
        <v>0</v>
      </c>
      <c r="BE17" s="219">
        <f>SUM(AW17,' ---'!BE17)</f>
        <v>0</v>
      </c>
      <c r="BF17" s="220" t="s">
        <v>12</v>
      </c>
      <c r="BG17" s="221">
        <f>SUM(AY17,' ---'!BG17)</f>
        <v>0</v>
      </c>
      <c r="BH17" s="222">
        <f t="shared" si="3"/>
        <v>0</v>
      </c>
      <c r="BI17" s="223">
        <f>IF('poznámky'!AY1=14,'poznámky'!A19)+IF('poznámky'!AY2=14,'poznámky'!A20)+IF('poznámky'!AY3=14,'poznámky'!A21)+IF('poznámky'!AY4=14,'poznámky'!A22)+IF('poznámky'!AY5=14,'poznámky'!A23)+IF('poznámky'!AY6=14,'poznámky'!A24)+IF('poznámky'!AY7=14,'poznámky'!A25)+IF('poznámky'!AY8=14,'poznámky'!A26)+IF('poznámky'!AY9=14,'poznámky'!A27)+IF('poznámky'!AY10=14,'poznámky'!A28)+IF('poznámky'!AY11=14,'poznámky'!A29)+IF('poznámky'!AY12=14,'poznámky'!A30)+IF('poznámky'!AY13=14,'poznámky'!A31)+IF('poznámky'!AY14=14,'poznámky'!A32)+IF('poznámky'!AY15=14,'poznámky'!A33)</f>
        <v>14</v>
      </c>
      <c r="BJ17" s="224" t="s">
        <v>13</v>
      </c>
      <c r="BK17" s="225" t="str">
        <f t="shared" si="4"/>
        <v/>
      </c>
      <c r="BM17" s="229" t="s">
        <v>47</v>
      </c>
    </row>
    <row r="18" ht="21.75" customHeight="1">
      <c r="A18" s="230">
        <v>15.0</v>
      </c>
      <c r="B18" s="208" t="str">
        <f>' ---'!B18</f>
        <v/>
      </c>
      <c r="C18" s="231"/>
      <c r="D18" s="232" t="s">
        <v>12</v>
      </c>
      <c r="E18" s="233"/>
      <c r="F18" s="231"/>
      <c r="G18" s="232" t="s">
        <v>12</v>
      </c>
      <c r="H18" s="233"/>
      <c r="I18" s="231"/>
      <c r="J18" s="232" t="s">
        <v>12</v>
      </c>
      <c r="K18" s="233"/>
      <c r="L18" s="231"/>
      <c r="M18" s="232" t="s">
        <v>12</v>
      </c>
      <c r="N18" s="233"/>
      <c r="O18" s="231"/>
      <c r="P18" s="232" t="s">
        <v>12</v>
      </c>
      <c r="Q18" s="233"/>
      <c r="R18" s="231"/>
      <c r="S18" s="232" t="s">
        <v>12</v>
      </c>
      <c r="T18" s="233"/>
      <c r="U18" s="231"/>
      <c r="V18" s="232" t="s">
        <v>12</v>
      </c>
      <c r="W18" s="233"/>
      <c r="X18" s="231"/>
      <c r="Y18" s="232" t="s">
        <v>12</v>
      </c>
      <c r="Z18" s="234"/>
      <c r="AA18" s="231"/>
      <c r="AB18" s="232" t="s">
        <v>12</v>
      </c>
      <c r="AC18" s="233"/>
      <c r="AD18" s="231"/>
      <c r="AE18" s="232" t="s">
        <v>12</v>
      </c>
      <c r="AF18" s="233"/>
      <c r="AG18" s="231"/>
      <c r="AH18" s="232" t="s">
        <v>12</v>
      </c>
      <c r="AI18" s="233"/>
      <c r="AJ18" s="231"/>
      <c r="AK18" s="232" t="s">
        <v>12</v>
      </c>
      <c r="AL18" s="235"/>
      <c r="AM18" s="231"/>
      <c r="AN18" s="232" t="s">
        <v>12</v>
      </c>
      <c r="AO18" s="233"/>
      <c r="AP18" s="231"/>
      <c r="AQ18" s="232" t="s">
        <v>12</v>
      </c>
      <c r="AR18" s="235"/>
      <c r="AS18" s="182" t="s">
        <v>48</v>
      </c>
      <c r="AT18" s="40"/>
      <c r="AU18" s="72"/>
      <c r="AV18" s="210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211">
        <f>SUM(C18,F18,I18,L18,O18,R18,U18,X18,AA18,AD18,AG18,AJ18,AM18,AP18)</f>
        <v>0</v>
      </c>
      <c r="AX18" s="236" t="s">
        <v>12</v>
      </c>
      <c r="AY18" s="213">
        <f>SUM(E18,H18,K18,N18,Q18,T18,W18,Z18,AC18,AF18,AI18,AL18,AO18,AR18)</f>
        <v>0</v>
      </c>
      <c r="AZ18" s="237">
        <f t="shared" si="1"/>
        <v>0</v>
      </c>
      <c r="BA18" s="238">
        <f>IF('poznámky'!AQ1=15,'poznámky'!A19)+IF('poznámky'!AQ2=15,'poznámky'!A20)+IF('poznámky'!AQ3=15,'poznámky'!A21)+IF('poznámky'!AQ4=15,'poznámky'!A22)+IF('poznámky'!AQ5=15,'poznámky'!A23)+IF('poznámky'!AQ6=15,'poznámky'!A24)+IF('poznámky'!AQ7=15,'poznámky'!A25)+IF('poznámky'!AQ8=15,'poznámky'!A26)+IF('poznámky'!AQ9=15,'poznámky'!A27)+IF('poznámky'!AQ10=15,'poznámky'!A28)+IF('poznámky'!AQ11=15,'poznámky'!A29)+IF('poznámky'!AQ12=15,'poznámky'!A30)+IF('poznámky'!AQ13=15,'poznámky'!A31)+IF('poznámky'!AQ14=15,'poznámky'!A32)+IF('poznámky'!AQ15=15,'poznámky'!A33)</f>
        <v>15</v>
      </c>
      <c r="BB18" s="216" t="s">
        <v>13</v>
      </c>
      <c r="BC18" s="217" t="str">
        <f t="shared" si="2"/>
        <v/>
      </c>
      <c r="BD18" s="218">
        <f>SUM(AV18,' ---'!BD18)</f>
        <v>0</v>
      </c>
      <c r="BE18" s="219">
        <f>SUM(AW18,' ---'!BE18)</f>
        <v>0</v>
      </c>
      <c r="BF18" s="220" t="s">
        <v>12</v>
      </c>
      <c r="BG18" s="221">
        <f>SUM(AY18,' ---'!BG18)</f>
        <v>0</v>
      </c>
      <c r="BH18" s="222">
        <f t="shared" si="3"/>
        <v>0</v>
      </c>
      <c r="BI18" s="239">
        <f>IF('poznámky'!AY1=15,'poznámky'!A19)+IF('poznámky'!AY2=15,'poznámky'!A20)+IF('poznámky'!AY3=15,'poznámky'!A21)+IF('poznámky'!AY4=15,'poznámky'!A22)+IF('poznámky'!AY5=15,'poznámky'!A23)+IF('poznámky'!AY6=15,'poznámky'!A24)+IF('poznámky'!AY7=15,'poznámky'!A25)+IF('poznámky'!AY8=15,'poznámky'!A26)+IF('poznámky'!AY9=15,'poznámky'!A27)+IF('poznámky'!AY10=15,'poznámky'!A28)+IF('poznámky'!AY11=15,'poznámky'!A29)+IF('poznámky'!AY12=15,'poznámky'!A30)+IF('poznámky'!AY13=15,'poznámky'!A31)+IF('poznámky'!AY14=15,'poznámky'!A32)+IF('poznámky'!AY15=15,'poznámky'!A33)</f>
        <v>15</v>
      </c>
      <c r="BJ18" s="224" t="s">
        <v>13</v>
      </c>
      <c r="BK18" s="225" t="str">
        <f t="shared" si="4"/>
        <v/>
      </c>
      <c r="BM18" s="240" t="s">
        <v>49</v>
      </c>
    </row>
    <row r="19" ht="21.75" customHeight="1">
      <c r="A19" s="148" t="s">
        <v>50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149"/>
      <c r="BD19" s="241"/>
      <c r="BE19" s="241"/>
      <c r="BF19" s="241"/>
      <c r="BG19" s="241"/>
      <c r="BH19" s="241"/>
      <c r="BI19" s="241"/>
      <c r="BJ19" s="241"/>
      <c r="BK19" s="241"/>
      <c r="BM19" s="151"/>
    </row>
    <row r="20" ht="21.75" customHeight="1">
      <c r="A20" s="154" t="s">
        <v>61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3"/>
      <c r="AV20" s="242" t="s">
        <v>1</v>
      </c>
      <c r="AW20" s="5"/>
      <c r="AX20" s="5"/>
      <c r="AY20" s="5"/>
      <c r="AZ20" s="5"/>
      <c r="BA20" s="5"/>
      <c r="BB20" s="5"/>
      <c r="BC20" s="6"/>
      <c r="BD20" s="156" t="s">
        <v>31</v>
      </c>
      <c r="BE20" s="2"/>
      <c r="BF20" s="2"/>
      <c r="BG20" s="2"/>
      <c r="BH20" s="2"/>
      <c r="BI20" s="2"/>
      <c r="BJ20" s="2"/>
      <c r="BK20" s="3"/>
      <c r="BM20" s="243"/>
    </row>
    <row r="21" ht="21.75" customHeight="1">
      <c r="A21" s="158"/>
      <c r="B21" s="159" t="s">
        <v>59</v>
      </c>
      <c r="C21" s="160">
        <v>1.0</v>
      </c>
      <c r="D21" s="12"/>
      <c r="E21" s="13"/>
      <c r="F21" s="161">
        <v>2.0</v>
      </c>
      <c r="G21" s="12"/>
      <c r="H21" s="13"/>
      <c r="I21" s="161">
        <v>3.0</v>
      </c>
      <c r="J21" s="12"/>
      <c r="K21" s="13"/>
      <c r="L21" s="161">
        <v>4.0</v>
      </c>
      <c r="M21" s="12"/>
      <c r="N21" s="13"/>
      <c r="O21" s="161">
        <v>5.0</v>
      </c>
      <c r="P21" s="12"/>
      <c r="Q21" s="13"/>
      <c r="R21" s="161">
        <v>6.0</v>
      </c>
      <c r="S21" s="12"/>
      <c r="T21" s="13"/>
      <c r="U21" s="161">
        <v>7.0</v>
      </c>
      <c r="V21" s="12"/>
      <c r="W21" s="13"/>
      <c r="X21" s="161">
        <v>8.0</v>
      </c>
      <c r="Y21" s="12"/>
      <c r="Z21" s="13"/>
      <c r="AA21" s="161">
        <v>9.0</v>
      </c>
      <c r="AB21" s="12"/>
      <c r="AC21" s="13"/>
      <c r="AD21" s="161">
        <v>10.0</v>
      </c>
      <c r="AE21" s="12"/>
      <c r="AF21" s="13"/>
      <c r="AG21" s="161">
        <v>11.0</v>
      </c>
      <c r="AH21" s="12"/>
      <c r="AI21" s="13"/>
      <c r="AJ21" s="161">
        <v>12.0</v>
      </c>
      <c r="AK21" s="12"/>
      <c r="AL21" s="13"/>
      <c r="AM21" s="161">
        <v>13.0</v>
      </c>
      <c r="AN21" s="12"/>
      <c r="AO21" s="13"/>
      <c r="AP21" s="161">
        <v>14.0</v>
      </c>
      <c r="AQ21" s="12"/>
      <c r="AR21" s="13"/>
      <c r="AS21" s="161">
        <v>15.0</v>
      </c>
      <c r="AT21" s="12"/>
      <c r="AU21" s="13"/>
      <c r="AV21" s="244">
        <v>16.0</v>
      </c>
      <c r="AW21" s="245">
        <v>17.0</v>
      </c>
      <c r="AX21" s="12"/>
      <c r="AY21" s="13"/>
      <c r="AZ21" s="246">
        <v>18.0</v>
      </c>
      <c r="BA21" s="245">
        <v>19.0</v>
      </c>
      <c r="BB21" s="12"/>
      <c r="BC21" s="17"/>
      <c r="BD21" s="165">
        <v>20.0</v>
      </c>
      <c r="BE21" s="166">
        <v>21.0</v>
      </c>
      <c r="BF21" s="12"/>
      <c r="BG21" s="13"/>
      <c r="BH21" s="165">
        <v>22.0</v>
      </c>
      <c r="BI21" s="166">
        <v>23.0</v>
      </c>
      <c r="BJ21" s="12"/>
      <c r="BK21" s="17"/>
      <c r="BM21" s="167" t="s">
        <v>54</v>
      </c>
    </row>
    <row r="22" ht="21.75" customHeight="1">
      <c r="A22" s="168"/>
      <c r="B22" s="169" t="s">
        <v>34</v>
      </c>
      <c r="C22" s="170" t="str">
        <f>B23</f>
        <v>Šéfík</v>
      </c>
      <c r="D22" s="22"/>
      <c r="E22" s="23"/>
      <c r="F22" s="170" t="str">
        <f>B24</f>
        <v>Adrian</v>
      </c>
      <c r="G22" s="22"/>
      <c r="H22" s="23"/>
      <c r="I22" s="170" t="str">
        <f>B25</f>
        <v>Lukáš</v>
      </c>
      <c r="J22" s="22"/>
      <c r="K22" s="23"/>
      <c r="L22" s="170" t="str">
        <f>B26</f>
        <v>Lenka</v>
      </c>
      <c r="M22" s="22"/>
      <c r="N22" s="23"/>
      <c r="O22" s="170" t="str">
        <f>B27</f>
        <v>Zdeňka</v>
      </c>
      <c r="P22" s="22"/>
      <c r="Q22" s="23"/>
      <c r="R22" s="170" t="str">
        <f>B28</f>
        <v>Franta II.</v>
      </c>
      <c r="S22" s="22"/>
      <c r="T22" s="23"/>
      <c r="U22" s="170" t="str">
        <f>B29</f>
        <v>Martin</v>
      </c>
      <c r="V22" s="22"/>
      <c r="W22" s="23"/>
      <c r="X22" s="170" t="str">
        <f>B30</f>
        <v>Neel</v>
      </c>
      <c r="Y22" s="22"/>
      <c r="Z22" s="23"/>
      <c r="AA22" s="170" t="str">
        <f>B31</f>
        <v>Monika</v>
      </c>
      <c r="AB22" s="22"/>
      <c r="AC22" s="23"/>
      <c r="AD22" s="170" t="str">
        <f>B32</f>
        <v/>
      </c>
      <c r="AE22" s="22"/>
      <c r="AF22" s="23"/>
      <c r="AG22" s="171" t="str">
        <f>B33</f>
        <v/>
      </c>
      <c r="AH22" s="22"/>
      <c r="AI22" s="23"/>
      <c r="AJ22" s="171" t="str">
        <f>B34</f>
        <v/>
      </c>
      <c r="AK22" s="22"/>
      <c r="AL22" s="24"/>
      <c r="AM22" s="171" t="str">
        <f>B35</f>
        <v/>
      </c>
      <c r="AN22" s="22"/>
      <c r="AO22" s="23"/>
      <c r="AP22" s="171" t="str">
        <f>B36</f>
        <v/>
      </c>
      <c r="AQ22" s="22"/>
      <c r="AR22" s="23"/>
      <c r="AS22" s="171" t="str">
        <f>B37</f>
        <v/>
      </c>
      <c r="AT22" s="22"/>
      <c r="AU22" s="23"/>
      <c r="AV22" s="247" t="s">
        <v>6</v>
      </c>
      <c r="AW22" s="248" t="s">
        <v>7</v>
      </c>
      <c r="AX22" s="22"/>
      <c r="AY22" s="31"/>
      <c r="AZ22" s="249" t="s">
        <v>8</v>
      </c>
      <c r="BA22" s="250" t="s">
        <v>9</v>
      </c>
      <c r="BB22" s="34"/>
      <c r="BC22" s="35"/>
      <c r="BD22" s="176" t="s">
        <v>6</v>
      </c>
      <c r="BE22" s="177" t="s">
        <v>7</v>
      </c>
      <c r="BF22" s="22"/>
      <c r="BG22" s="31"/>
      <c r="BH22" s="178" t="s">
        <v>8</v>
      </c>
      <c r="BI22" s="177" t="s">
        <v>9</v>
      </c>
      <c r="BJ22" s="22"/>
      <c r="BK22" s="179"/>
    </row>
    <row r="23" ht="21.75" customHeight="1">
      <c r="A23" s="180">
        <v>1.0</v>
      </c>
      <c r="B23" s="181" t="str">
        <f>' ---'!B23</f>
        <v>Šéfík</v>
      </c>
      <c r="C23" s="182" t="s">
        <v>35</v>
      </c>
      <c r="D23" s="40"/>
      <c r="E23" s="41"/>
      <c r="F23" s="183" t="str">
        <f>E24</f>
        <v/>
      </c>
      <c r="G23" s="184" t="s">
        <v>12</v>
      </c>
      <c r="H23" s="185" t="str">
        <f>C24</f>
        <v/>
      </c>
      <c r="I23" s="183" t="str">
        <f>E25</f>
        <v/>
      </c>
      <c r="J23" s="184" t="s">
        <v>12</v>
      </c>
      <c r="K23" s="185" t="str">
        <f>C25</f>
        <v/>
      </c>
      <c r="L23" s="183" t="str">
        <f>E26</f>
        <v/>
      </c>
      <c r="M23" s="184" t="s">
        <v>12</v>
      </c>
      <c r="N23" s="185" t="str">
        <f>C26</f>
        <v/>
      </c>
      <c r="O23" s="183" t="str">
        <f>E27</f>
        <v/>
      </c>
      <c r="P23" s="184" t="s">
        <v>12</v>
      </c>
      <c r="Q23" s="185" t="str">
        <f>C27</f>
        <v/>
      </c>
      <c r="R23" s="183" t="str">
        <f>E28</f>
        <v/>
      </c>
      <c r="S23" s="184" t="s">
        <v>12</v>
      </c>
      <c r="T23" s="185" t="str">
        <f>C28</f>
        <v/>
      </c>
      <c r="U23" s="183" t="str">
        <f>E29</f>
        <v/>
      </c>
      <c r="V23" s="184" t="s">
        <v>12</v>
      </c>
      <c r="W23" s="185" t="str">
        <f>C29</f>
        <v/>
      </c>
      <c r="X23" s="183" t="str">
        <f>E30</f>
        <v/>
      </c>
      <c r="Y23" s="184" t="s">
        <v>12</v>
      </c>
      <c r="Z23" s="185" t="str">
        <f>C30</f>
        <v/>
      </c>
      <c r="AA23" s="183" t="str">
        <f>E31</f>
        <v/>
      </c>
      <c r="AB23" s="184" t="s">
        <v>12</v>
      </c>
      <c r="AC23" s="185" t="str">
        <f>C31</f>
        <v/>
      </c>
      <c r="AD23" s="183" t="str">
        <f>E32</f>
        <v/>
      </c>
      <c r="AE23" s="184" t="s">
        <v>12</v>
      </c>
      <c r="AF23" s="185" t="str">
        <f>C32</f>
        <v/>
      </c>
      <c r="AG23" s="186" t="str">
        <f>E33</f>
        <v/>
      </c>
      <c r="AH23" s="187" t="s">
        <v>12</v>
      </c>
      <c r="AI23" s="189" t="str">
        <f>C33</f>
        <v/>
      </c>
      <c r="AJ23" s="186" t="str">
        <f>E34</f>
        <v/>
      </c>
      <c r="AK23" s="187" t="s">
        <v>12</v>
      </c>
      <c r="AL23" s="188" t="str">
        <f>C34</f>
        <v/>
      </c>
      <c r="AM23" s="186" t="str">
        <f>E35</f>
        <v/>
      </c>
      <c r="AN23" s="187" t="s">
        <v>12</v>
      </c>
      <c r="AO23" s="189" t="str">
        <f>C35</f>
        <v/>
      </c>
      <c r="AP23" s="186" t="str">
        <f>E36</f>
        <v/>
      </c>
      <c r="AQ23" s="187" t="s">
        <v>12</v>
      </c>
      <c r="AR23" s="189" t="str">
        <f>C36</f>
        <v/>
      </c>
      <c r="AS23" s="186" t="str">
        <f>E37</f>
        <v/>
      </c>
      <c r="AT23" s="187" t="s">
        <v>12</v>
      </c>
      <c r="AU23" s="188" t="str">
        <f>C37</f>
        <v/>
      </c>
      <c r="AV23" s="251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0</v>
      </c>
      <c r="AW23" s="252">
        <f>SUM(F23,I23,L23,O23,R23,U23,X23,AA23,AD23,AG23,AJ23,AM23,AP23,AS23)</f>
        <v>0</v>
      </c>
      <c r="AX23" s="253" t="s">
        <v>12</v>
      </c>
      <c r="AY23" s="254">
        <f>SUM(H23,K23,N23,Q23,T23,W23,Z23,AC23,AF23,AI23,AL23,AO23,AR23,AU23)</f>
        <v>0</v>
      </c>
      <c r="AZ23" s="255">
        <f t="shared" ref="AZ23:AZ37" si="5">AW23-AY23</f>
        <v>0</v>
      </c>
      <c r="BA23" s="256">
        <f>IF('poznámky'!AQ18=1,'poznámky'!A19)+IF('poznámky'!AQ19=1,'poznámky'!A20)+IF('poznámky'!AQ20=1,'poznámky'!A21)+IF('poznámky'!AQ21=1,'poznámky'!A22)+IF('poznámky'!AQ22=1,'poznámky'!A23)+IF('poznámky'!AQ23=1,'poznámky'!A24)+IF('poznámky'!AQ24=1,'poznámky'!A25)+IF('poznámky'!AQ25=1,'poznámky'!A26)+IF('poznámky'!AQ26=1,'poznámky'!A27)+IF('poznámky'!AQ27=1,'poznámky'!A28)+IF('poznámky'!AQ28=1,'poznámky'!A29)+IF('poznámky'!AQ29=1,'poznámky'!A30)+IF('poznámky'!AQ30=1,'poznámky'!A31)+IF('poznámky'!AQ31=1,'poznámky'!A32)+IF('poznámky'!AQ32=1,'poznámky'!A33)</f>
        <v>1</v>
      </c>
      <c r="BB23" s="257" t="s">
        <v>13</v>
      </c>
      <c r="BC23" s="258" t="str">
        <f t="shared" ref="BC23:BC37" si="6">B23</f>
        <v>Šéfík</v>
      </c>
      <c r="BD23" s="259">
        <f>SUM(AV23,' ---'!BD23)</f>
        <v>18</v>
      </c>
      <c r="BE23" s="260">
        <f>SUM(AW23,' ---'!BE23)</f>
        <v>293</v>
      </c>
      <c r="BF23" s="261" t="s">
        <v>12</v>
      </c>
      <c r="BG23" s="262">
        <f>SUM(AY23,' ---'!BG23)</f>
        <v>344</v>
      </c>
      <c r="BH23" s="202">
        <f t="shared" ref="BH23:BH37" si="7">BE23-BG23</f>
        <v>-51</v>
      </c>
      <c r="BI23" s="263">
        <f>IF('poznámky'!AY18=1,'poznámky'!A19)+IF('poznámky'!AY19=1,'poznámky'!A20)+IF('poznámky'!AY20=1,'poznámky'!A21)+IF('poznámky'!AY21=1,'poznámky'!A22)+IF('poznámky'!AY22=1,'poznámky'!A23)+IF('poznámky'!AY23=1,'poznámky'!A24)+IF('poznámky'!AY24=1,'poznámky'!A25)+IF('poznámky'!AY25=1,'poznámky'!A26)+IF('poznámky'!AY26=1,'poznámky'!A27)+IF('poznámky'!AY27=1,'poznámky'!A28)+IF('poznámky'!AY28=1,'poznámky'!A29)+IF('poznámky'!AY29=1,'poznámky'!A30)+IF('poznámky'!AY30=1,'poznámky'!A31)+IF('poznámky'!AY31=1,'poznámky'!A32)+IF('poznámky'!AY32=1,'poznámky'!A33)</f>
        <v>1</v>
      </c>
      <c r="BJ23" s="204" t="s">
        <v>13</v>
      </c>
      <c r="BK23" s="205" t="str">
        <f t="shared" ref="BK23:BK37" si="8">B23</f>
        <v>Šéfík</v>
      </c>
    </row>
    <row r="24" ht="21.75" customHeight="1">
      <c r="A24" s="180">
        <v>2.0</v>
      </c>
      <c r="B24" s="181" t="str">
        <f>' ---'!B24</f>
        <v>Adrian</v>
      </c>
      <c r="C24" s="183"/>
      <c r="D24" s="184" t="s">
        <v>12</v>
      </c>
      <c r="E24" s="185"/>
      <c r="F24" s="182" t="s">
        <v>36</v>
      </c>
      <c r="G24" s="40"/>
      <c r="H24" s="41"/>
      <c r="I24" s="183" t="str">
        <f>H25</f>
        <v/>
      </c>
      <c r="J24" s="184" t="s">
        <v>12</v>
      </c>
      <c r="K24" s="185" t="str">
        <f>F25</f>
        <v/>
      </c>
      <c r="L24" s="183" t="str">
        <f>H26</f>
        <v/>
      </c>
      <c r="M24" s="184" t="s">
        <v>12</v>
      </c>
      <c r="N24" s="185" t="str">
        <f>F26</f>
        <v/>
      </c>
      <c r="O24" s="183" t="str">
        <f>H27</f>
        <v/>
      </c>
      <c r="P24" s="184" t="s">
        <v>12</v>
      </c>
      <c r="Q24" s="185" t="str">
        <f>F27</f>
        <v/>
      </c>
      <c r="R24" s="183" t="str">
        <f>H28</f>
        <v/>
      </c>
      <c r="S24" s="184" t="s">
        <v>12</v>
      </c>
      <c r="T24" s="185" t="str">
        <f>F28</f>
        <v/>
      </c>
      <c r="U24" s="183" t="str">
        <f>H29</f>
        <v/>
      </c>
      <c r="V24" s="184" t="s">
        <v>12</v>
      </c>
      <c r="W24" s="185" t="str">
        <f>F29</f>
        <v/>
      </c>
      <c r="X24" s="183" t="str">
        <f>H30</f>
        <v/>
      </c>
      <c r="Y24" s="184" t="s">
        <v>12</v>
      </c>
      <c r="Z24" s="185" t="str">
        <f>F30</f>
        <v/>
      </c>
      <c r="AA24" s="183" t="str">
        <f>H31</f>
        <v/>
      </c>
      <c r="AB24" s="184" t="s">
        <v>12</v>
      </c>
      <c r="AC24" s="185" t="str">
        <f>F31</f>
        <v/>
      </c>
      <c r="AD24" s="183" t="str">
        <f>H32</f>
        <v/>
      </c>
      <c r="AE24" s="184" t="s">
        <v>12</v>
      </c>
      <c r="AF24" s="185" t="str">
        <f>F32</f>
        <v/>
      </c>
      <c r="AG24" s="186" t="str">
        <f>H33</f>
        <v/>
      </c>
      <c r="AH24" s="187" t="s">
        <v>12</v>
      </c>
      <c r="AI24" s="189" t="str">
        <f>F33</f>
        <v/>
      </c>
      <c r="AJ24" s="186" t="str">
        <f>H34</f>
        <v/>
      </c>
      <c r="AK24" s="187" t="s">
        <v>12</v>
      </c>
      <c r="AL24" s="188" t="str">
        <f>F34</f>
        <v/>
      </c>
      <c r="AM24" s="186" t="str">
        <f>H35</f>
        <v/>
      </c>
      <c r="AN24" s="187" t="s">
        <v>12</v>
      </c>
      <c r="AO24" s="189" t="str">
        <f>F35</f>
        <v/>
      </c>
      <c r="AP24" s="186" t="str">
        <f>H36</f>
        <v/>
      </c>
      <c r="AQ24" s="187" t="s">
        <v>12</v>
      </c>
      <c r="AR24" s="189" t="str">
        <f>F36</f>
        <v/>
      </c>
      <c r="AS24" s="186" t="str">
        <f>H37</f>
        <v/>
      </c>
      <c r="AT24" s="187" t="s">
        <v>12</v>
      </c>
      <c r="AU24" s="188" t="str">
        <f>F37</f>
        <v/>
      </c>
      <c r="AV24" s="251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0</v>
      </c>
      <c r="AW24" s="252">
        <f>SUM(C24,I24,L24,O24,R24,U24,X24,AA24,AD24,AG24,AJ24,AM24,AP24,AS24)</f>
        <v>0</v>
      </c>
      <c r="AX24" s="253" t="s">
        <v>12</v>
      </c>
      <c r="AY24" s="254">
        <f>SUM(E24,K24,N24,Q24,T24,W24,Z24,AC24,AF24,AI24,AL24,AO24,AR24,AU24)</f>
        <v>0</v>
      </c>
      <c r="AZ24" s="255">
        <f t="shared" si="5"/>
        <v>0</v>
      </c>
      <c r="BA24" s="256">
        <f>IF('poznámky'!AQ18=2,'poznámky'!A19)+IF('poznámky'!AQ19=2,'poznámky'!A20)+IF('poznámky'!AQ20=2,'poznámky'!A21)+IF('poznámky'!AQ21=2,'poznámky'!A22)+IF('poznámky'!AQ22=2,'poznámky'!A23)+IF('poznámky'!AQ23=2,'poznámky'!A24)+IF('poznámky'!AQ24=2,'poznámky'!A25)+IF('poznámky'!AQ25=2,'poznámky'!A26)+IF('poznámky'!AQ26=2,'poznámky'!A27)+IF('poznámky'!AQ27=2,'poznámky'!A28)+IF('poznámky'!AQ28=2,'poznámky'!A29)+IF('poznámky'!AQ29=2,'poznámky'!A30)+IF('poznámky'!AQ30=2,'poznámky'!A31)+IF('poznámky'!AQ31=2,'poznámky'!A32)+IF('poznámky'!AQ32=2,'poznámky'!A33)</f>
        <v>2</v>
      </c>
      <c r="BB24" s="257" t="s">
        <v>13</v>
      </c>
      <c r="BC24" s="258" t="str">
        <f t="shared" si="6"/>
        <v>Adrian</v>
      </c>
      <c r="BD24" s="259">
        <f>SUM(AV24,' ---'!BD24)</f>
        <v>22</v>
      </c>
      <c r="BE24" s="260">
        <f>SUM(AW24,' ---'!BE24)</f>
        <v>299</v>
      </c>
      <c r="BF24" s="261" t="s">
        <v>12</v>
      </c>
      <c r="BG24" s="262">
        <f>SUM(AY24,' ---'!BG24)</f>
        <v>332</v>
      </c>
      <c r="BH24" s="202">
        <f t="shared" si="7"/>
        <v>-33</v>
      </c>
      <c r="BI24" s="263">
        <f>IF('poznámky'!AY18=2,'poznámky'!A19)+IF('poznámky'!AY19=2,'poznámky'!A20)+IF('poznámky'!AY20=2,'poznámky'!A21)+IF('poznámky'!AY21=2,'poznámky'!A22)+IF('poznámky'!AY22=2,'poznámky'!A23)+IF('poznámky'!AY23=2,'poznámky'!A24)+IF('poznámky'!AY24=2,'poznámky'!A25)+IF('poznámky'!AY25=2,'poznámky'!A26)+IF('poznámky'!AY26=2,'poznámky'!A27)+IF('poznámky'!AY27=2,'poznámky'!A28)+IF('poznámky'!AY28=2,'poznámky'!A29)+IF('poznámky'!AY29=2,'poznámky'!A30)+IF('poznámky'!AY30=2,'poznámky'!A31)+IF('poznámky'!AY31=2,'poznámky'!A32)+IF('poznámky'!AY32=2,'poznámky'!A33)</f>
        <v>2</v>
      </c>
      <c r="BJ24" s="204" t="s">
        <v>13</v>
      </c>
      <c r="BK24" s="205" t="str">
        <f t="shared" si="8"/>
        <v>Adrian</v>
      </c>
    </row>
    <row r="25" ht="21.75" customHeight="1">
      <c r="A25" s="180">
        <v>3.0</v>
      </c>
      <c r="B25" s="181" t="str">
        <f>' ---'!B25</f>
        <v>Lukáš</v>
      </c>
      <c r="C25" s="183"/>
      <c r="D25" s="184" t="s">
        <v>12</v>
      </c>
      <c r="E25" s="185"/>
      <c r="F25" s="183"/>
      <c r="G25" s="184" t="s">
        <v>12</v>
      </c>
      <c r="H25" s="185"/>
      <c r="I25" s="182" t="s">
        <v>36</v>
      </c>
      <c r="J25" s="40"/>
      <c r="K25" s="41"/>
      <c r="L25" s="183" t="str">
        <f>K26</f>
        <v/>
      </c>
      <c r="M25" s="184" t="s">
        <v>12</v>
      </c>
      <c r="N25" s="185" t="str">
        <f>I26</f>
        <v/>
      </c>
      <c r="O25" s="183" t="str">
        <f>K27</f>
        <v/>
      </c>
      <c r="P25" s="184" t="s">
        <v>12</v>
      </c>
      <c r="Q25" s="185" t="str">
        <f>I27</f>
        <v/>
      </c>
      <c r="R25" s="183" t="str">
        <f>K28</f>
        <v/>
      </c>
      <c r="S25" s="184" t="s">
        <v>12</v>
      </c>
      <c r="T25" s="185" t="str">
        <f>I28</f>
        <v/>
      </c>
      <c r="U25" s="183" t="str">
        <f>K29</f>
        <v/>
      </c>
      <c r="V25" s="184" t="s">
        <v>12</v>
      </c>
      <c r="W25" s="185" t="str">
        <f>I29</f>
        <v/>
      </c>
      <c r="X25" s="183" t="str">
        <f>K30</f>
        <v/>
      </c>
      <c r="Y25" s="184" t="s">
        <v>12</v>
      </c>
      <c r="Z25" s="185" t="str">
        <f>I30</f>
        <v/>
      </c>
      <c r="AA25" s="183" t="str">
        <f>K31</f>
        <v/>
      </c>
      <c r="AB25" s="184" t="s">
        <v>12</v>
      </c>
      <c r="AC25" s="185" t="str">
        <f>I31</f>
        <v/>
      </c>
      <c r="AD25" s="183" t="str">
        <f>K32</f>
        <v/>
      </c>
      <c r="AE25" s="184" t="s">
        <v>12</v>
      </c>
      <c r="AF25" s="185" t="str">
        <f>I32</f>
        <v/>
      </c>
      <c r="AG25" s="186" t="str">
        <f>K33</f>
        <v/>
      </c>
      <c r="AH25" s="187" t="s">
        <v>12</v>
      </c>
      <c r="AI25" s="189" t="str">
        <f>I33</f>
        <v/>
      </c>
      <c r="AJ25" s="186" t="str">
        <f>K34</f>
        <v/>
      </c>
      <c r="AK25" s="187" t="s">
        <v>12</v>
      </c>
      <c r="AL25" s="188" t="str">
        <f>I34</f>
        <v/>
      </c>
      <c r="AM25" s="186" t="str">
        <f>K35</f>
        <v/>
      </c>
      <c r="AN25" s="187" t="s">
        <v>12</v>
      </c>
      <c r="AO25" s="189" t="str">
        <f>I35</f>
        <v/>
      </c>
      <c r="AP25" s="186" t="str">
        <f>K36</f>
        <v/>
      </c>
      <c r="AQ25" s="187" t="s">
        <v>12</v>
      </c>
      <c r="AR25" s="189" t="str">
        <f>I36</f>
        <v/>
      </c>
      <c r="AS25" s="186" t="str">
        <f>K37</f>
        <v/>
      </c>
      <c r="AT25" s="187" t="s">
        <v>12</v>
      </c>
      <c r="AU25" s="188" t="str">
        <f>I37</f>
        <v/>
      </c>
      <c r="AV25" s="251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0</v>
      </c>
      <c r="AW25" s="252">
        <f>SUM(C25,F25,L25,O25,R25,U25,X25,AA25,AD25,AG25,AJ25,AM25,AP25,AS25)</f>
        <v>0</v>
      </c>
      <c r="AX25" s="253" t="s">
        <v>12</v>
      </c>
      <c r="AY25" s="254">
        <f>SUM(E25,H25,N25,Q25,T25,W25,Z25,AC25,AF25,AI25,AL25,AO25,AR25,AU25)</f>
        <v>0</v>
      </c>
      <c r="AZ25" s="255">
        <f t="shared" si="5"/>
        <v>0</v>
      </c>
      <c r="BA25" s="256">
        <f>IF('poznámky'!AQ18=3,'poznámky'!A19)+IF('poznámky'!AQ19=3,'poznámky'!A20)+IF('poznámky'!AQ20=3,'poznámky'!A21)+IF('poznámky'!AQ21=3,'poznámky'!A22)+IF('poznámky'!AQ22=3,'poznámky'!A23)+IF('poznámky'!AQ23=3,'poznámky'!A24)+IF('poznámky'!AQ24=3,'poznámky'!A25)+IF('poznámky'!AQ25=3,'poznámky'!A26)+IF('poznámky'!AQ26=3,'poznámky'!A27)+IF('poznámky'!AQ27=3,'poznámky'!A28)+IF('poznámky'!AQ28=3,'poznámky'!A29)+IF('poznámky'!AQ29=3,'poznámky'!A30)+IF('poznámky'!AQ30=3,'poznámky'!A31)+IF('poznámky'!AQ31=3,'poznámky'!A32)+IF('poznámky'!AQ32=3,'poznámky'!A33)</f>
        <v>3</v>
      </c>
      <c r="BB25" s="257" t="s">
        <v>13</v>
      </c>
      <c r="BC25" s="258" t="str">
        <f t="shared" si="6"/>
        <v>Lukáš</v>
      </c>
      <c r="BD25" s="259">
        <f>SUM(AV25,' ---'!BD25)</f>
        <v>18</v>
      </c>
      <c r="BE25" s="260">
        <f>SUM(AW25,' ---'!BE25)</f>
        <v>258</v>
      </c>
      <c r="BF25" s="261" t="s">
        <v>12</v>
      </c>
      <c r="BG25" s="262">
        <f>SUM(AY25,' ---'!BG25)</f>
        <v>386</v>
      </c>
      <c r="BH25" s="202">
        <f t="shared" si="7"/>
        <v>-128</v>
      </c>
      <c r="BI25" s="263">
        <f>IF('poznámky'!AY18=3,'poznámky'!A19)+IF('poznámky'!AY19=3,'poznámky'!A20)+IF('poznámky'!AY20=3,'poznámky'!A21)+IF('poznámky'!AY21=3,'poznámky'!A22)+IF('poznámky'!AY22=3,'poznámky'!A23)+IF('poznámky'!AY23=3,'poznámky'!A24)+IF('poznámky'!AY24=3,'poznámky'!A25)+IF('poznámky'!AY25=3,'poznámky'!A26)+IF('poznámky'!AY26=3,'poznámky'!A27)+IF('poznámky'!AY27=3,'poznámky'!A28)+IF('poznámky'!AY28=3,'poznámky'!A29)+IF('poznámky'!AY29=3,'poznámky'!A30)+IF('poznámky'!AY30=3,'poznámky'!A31)+IF('poznámky'!AY31=3,'poznámky'!A32)+IF('poznámky'!AY32=3,'poznámky'!A33)</f>
        <v>3</v>
      </c>
      <c r="BJ25" s="204" t="s">
        <v>13</v>
      </c>
      <c r="BK25" s="205" t="str">
        <f t="shared" si="8"/>
        <v>Lukáš</v>
      </c>
      <c r="BM25" s="150"/>
    </row>
    <row r="26" ht="21.75" customHeight="1">
      <c r="A26" s="180">
        <v>4.0</v>
      </c>
      <c r="B26" s="181" t="str">
        <f>' ---'!B26</f>
        <v>Lenka</v>
      </c>
      <c r="C26" s="183"/>
      <c r="D26" s="184" t="s">
        <v>12</v>
      </c>
      <c r="E26" s="185"/>
      <c r="F26" s="183"/>
      <c r="G26" s="184" t="s">
        <v>12</v>
      </c>
      <c r="H26" s="185"/>
      <c r="I26" s="183"/>
      <c r="J26" s="184" t="s">
        <v>12</v>
      </c>
      <c r="K26" s="185"/>
      <c r="L26" s="182" t="s">
        <v>37</v>
      </c>
      <c r="M26" s="40"/>
      <c r="N26" s="41"/>
      <c r="O26" s="183" t="str">
        <f>N27</f>
        <v/>
      </c>
      <c r="P26" s="184" t="s">
        <v>12</v>
      </c>
      <c r="Q26" s="185" t="str">
        <f>L27</f>
        <v/>
      </c>
      <c r="R26" s="183" t="str">
        <f>N28</f>
        <v/>
      </c>
      <c r="S26" s="184" t="s">
        <v>12</v>
      </c>
      <c r="T26" s="185" t="str">
        <f>L28</f>
        <v/>
      </c>
      <c r="U26" s="183" t="str">
        <f>N29</f>
        <v/>
      </c>
      <c r="V26" s="184" t="s">
        <v>12</v>
      </c>
      <c r="W26" s="185" t="str">
        <f>L29</f>
        <v/>
      </c>
      <c r="X26" s="183" t="str">
        <f>N30</f>
        <v/>
      </c>
      <c r="Y26" s="184" t="s">
        <v>12</v>
      </c>
      <c r="Z26" s="185" t="str">
        <f>L30</f>
        <v/>
      </c>
      <c r="AA26" s="183" t="str">
        <f>N31</f>
        <v/>
      </c>
      <c r="AB26" s="184" t="s">
        <v>12</v>
      </c>
      <c r="AC26" s="185" t="str">
        <f>L31</f>
        <v/>
      </c>
      <c r="AD26" s="183" t="str">
        <f>N32</f>
        <v/>
      </c>
      <c r="AE26" s="184" t="s">
        <v>12</v>
      </c>
      <c r="AF26" s="185" t="str">
        <f>L32</f>
        <v/>
      </c>
      <c r="AG26" s="186" t="str">
        <f>N33</f>
        <v/>
      </c>
      <c r="AH26" s="187" t="s">
        <v>12</v>
      </c>
      <c r="AI26" s="189" t="str">
        <f>L33</f>
        <v/>
      </c>
      <c r="AJ26" s="186" t="str">
        <f>N34</f>
        <v/>
      </c>
      <c r="AK26" s="187" t="s">
        <v>12</v>
      </c>
      <c r="AL26" s="188" t="str">
        <f>L34</f>
        <v/>
      </c>
      <c r="AM26" s="186" t="str">
        <f>N35</f>
        <v/>
      </c>
      <c r="AN26" s="187" t="s">
        <v>12</v>
      </c>
      <c r="AO26" s="189" t="str">
        <f>L35</f>
        <v/>
      </c>
      <c r="AP26" s="186" t="str">
        <f>N36</f>
        <v/>
      </c>
      <c r="AQ26" s="187" t="s">
        <v>12</v>
      </c>
      <c r="AR26" s="189" t="str">
        <f>L36</f>
        <v/>
      </c>
      <c r="AS26" s="186" t="str">
        <f>N37</f>
        <v/>
      </c>
      <c r="AT26" s="187" t="s">
        <v>12</v>
      </c>
      <c r="AU26" s="188" t="str">
        <f>L37</f>
        <v/>
      </c>
      <c r="AV26" s="251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0</v>
      </c>
      <c r="AW26" s="252">
        <f>SUM(C26,F26,I26,O26,R26,U26,X26,AA26,AD26,AG26,AJ26,AM26,AP26,AS26)</f>
        <v>0</v>
      </c>
      <c r="AX26" s="253" t="s">
        <v>12</v>
      </c>
      <c r="AY26" s="254">
        <f>SUM(E26,H26,K26,Q26,T26,W26,Z26,AC26,AF26,AI26,AL26,AO26,AR26,AU26)</f>
        <v>0</v>
      </c>
      <c r="AZ26" s="255">
        <f t="shared" si="5"/>
        <v>0</v>
      </c>
      <c r="BA26" s="256">
        <f>IF('poznámky'!AQ18=4,'poznámky'!A19)+IF('poznámky'!AQ19=4,'poznámky'!A20)+IF('poznámky'!AQ20=4,'poznámky'!A21)+IF('poznámky'!AQ21=4,'poznámky'!A22)+IF('poznámky'!AQ22=4,'poznámky'!A23)+IF('poznámky'!AQ23=4,'poznámky'!A24)+IF('poznámky'!AQ24=4,'poznámky'!A25)+IF('poznámky'!AQ25=4,'poznámky'!A26)+IF('poznámky'!AQ26=4,'poznámky'!A27)+IF('poznámky'!AQ27=4,'poznámky'!A28)+IF('poznámky'!AQ28=4,'poznámky'!A29)+IF('poznámky'!AQ29=4,'poznámky'!A30)+IF('poznámky'!AQ30=4,'poznámky'!A31)+IF('poznámky'!AQ31=4,'poznámky'!A32)+IF('poznámky'!AQ32=4,'poznámky'!A33)</f>
        <v>4</v>
      </c>
      <c r="BB26" s="257" t="s">
        <v>13</v>
      </c>
      <c r="BC26" s="258" t="str">
        <f t="shared" si="6"/>
        <v>Lenka</v>
      </c>
      <c r="BD26" s="259">
        <f>SUM(AV26,' ---'!BD26)</f>
        <v>10</v>
      </c>
      <c r="BE26" s="260">
        <f>SUM(AW26,' ---'!BE26)</f>
        <v>185</v>
      </c>
      <c r="BF26" s="261" t="s">
        <v>12</v>
      </c>
      <c r="BG26" s="262">
        <f>SUM(AY26,' ---'!BG26)</f>
        <v>454</v>
      </c>
      <c r="BH26" s="202">
        <f t="shared" si="7"/>
        <v>-269</v>
      </c>
      <c r="BI26" s="263">
        <f>IF('poznámky'!AY18=4,'poznámky'!A19)+IF('poznámky'!AY19=4,'poznámky'!A20)+IF('poznámky'!AY20=4,'poznámky'!A21)+IF('poznámky'!AY21=4,'poznámky'!A22)+IF('poznámky'!AY22=4,'poznámky'!A23)+IF('poznámky'!AY23=4,'poznámky'!A24)+IF('poznámky'!AY24=4,'poznámky'!A25)+IF('poznámky'!AY25=4,'poznámky'!A26)+IF('poznámky'!AY26=4,'poznámky'!A27)+IF('poznámky'!AY27=4,'poznámky'!A28)+IF('poznámky'!AY28=4,'poznámky'!A29)+IF('poznámky'!AY29=4,'poznámky'!A30)+IF('poznámky'!AY30=4,'poznámky'!A31)+IF('poznámky'!AY31=4,'poznámky'!A32)+IF('poznámky'!AY32=4,'poznámky'!A33)</f>
        <v>4</v>
      </c>
      <c r="BJ26" s="204" t="s">
        <v>13</v>
      </c>
      <c r="BK26" s="205" t="str">
        <f t="shared" si="8"/>
        <v>Lenka</v>
      </c>
      <c r="BM26" s="264" t="s">
        <v>52</v>
      </c>
    </row>
    <row r="27" ht="21.75" customHeight="1">
      <c r="A27" s="180">
        <v>5.0</v>
      </c>
      <c r="B27" s="181" t="str">
        <f>' ---'!B27</f>
        <v>Zdeňka</v>
      </c>
      <c r="C27" s="183"/>
      <c r="D27" s="184" t="s">
        <v>12</v>
      </c>
      <c r="E27" s="185"/>
      <c r="F27" s="183"/>
      <c r="G27" s="184" t="s">
        <v>12</v>
      </c>
      <c r="H27" s="185"/>
      <c r="I27" s="183"/>
      <c r="J27" s="184" t="s">
        <v>12</v>
      </c>
      <c r="K27" s="185"/>
      <c r="L27" s="183"/>
      <c r="M27" s="184" t="s">
        <v>12</v>
      </c>
      <c r="N27" s="185"/>
      <c r="O27" s="182" t="s">
        <v>39</v>
      </c>
      <c r="P27" s="40"/>
      <c r="Q27" s="41"/>
      <c r="R27" s="183" t="str">
        <f>Q28</f>
        <v/>
      </c>
      <c r="S27" s="184" t="s">
        <v>12</v>
      </c>
      <c r="T27" s="185" t="str">
        <f>O28</f>
        <v/>
      </c>
      <c r="U27" s="183" t="str">
        <f>Q29</f>
        <v/>
      </c>
      <c r="V27" s="184" t="s">
        <v>12</v>
      </c>
      <c r="W27" s="185" t="str">
        <f>O29</f>
        <v/>
      </c>
      <c r="X27" s="183" t="str">
        <f>Q30</f>
        <v/>
      </c>
      <c r="Y27" s="184" t="s">
        <v>12</v>
      </c>
      <c r="Z27" s="185" t="str">
        <f>O30</f>
        <v/>
      </c>
      <c r="AA27" s="183" t="str">
        <f>Q31</f>
        <v/>
      </c>
      <c r="AB27" s="184" t="s">
        <v>12</v>
      </c>
      <c r="AC27" s="185" t="str">
        <f>O31</f>
        <v/>
      </c>
      <c r="AD27" s="183" t="str">
        <f>Q32</f>
        <v/>
      </c>
      <c r="AE27" s="184" t="s">
        <v>12</v>
      </c>
      <c r="AF27" s="185" t="str">
        <f>O32</f>
        <v/>
      </c>
      <c r="AG27" s="186" t="str">
        <f>Q33</f>
        <v/>
      </c>
      <c r="AH27" s="187" t="s">
        <v>12</v>
      </c>
      <c r="AI27" s="189" t="str">
        <f>O33</f>
        <v/>
      </c>
      <c r="AJ27" s="186" t="str">
        <f>Q34</f>
        <v/>
      </c>
      <c r="AK27" s="187" t="s">
        <v>12</v>
      </c>
      <c r="AL27" s="188" t="str">
        <f>O34</f>
        <v/>
      </c>
      <c r="AM27" s="186" t="str">
        <f>Q35</f>
        <v/>
      </c>
      <c r="AN27" s="187" t="s">
        <v>12</v>
      </c>
      <c r="AO27" s="189" t="str">
        <f>O35</f>
        <v/>
      </c>
      <c r="AP27" s="186" t="str">
        <f>Q36</f>
        <v/>
      </c>
      <c r="AQ27" s="187" t="s">
        <v>12</v>
      </c>
      <c r="AR27" s="189" t="str">
        <f>O36</f>
        <v/>
      </c>
      <c r="AS27" s="186" t="str">
        <f>Q37</f>
        <v/>
      </c>
      <c r="AT27" s="187" t="s">
        <v>12</v>
      </c>
      <c r="AU27" s="188" t="str">
        <f>O37</f>
        <v/>
      </c>
      <c r="AV27" s="251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0</v>
      </c>
      <c r="AW27" s="252">
        <f>SUM(C27,F27,I27,L27,R27,U27,X27,AA27,AD27,AG27,AJ27,AM27,AP27,AS27)</f>
        <v>0</v>
      </c>
      <c r="AX27" s="253" t="s">
        <v>12</v>
      </c>
      <c r="AY27" s="254">
        <f>SUM(E27,H27,K27,N27,T27,W27,Z27,AC27,AF27,AI27,AL27,AO27,AR27,AU27)</f>
        <v>0</v>
      </c>
      <c r="AZ27" s="255">
        <f t="shared" si="5"/>
        <v>0</v>
      </c>
      <c r="BA27" s="256">
        <f>IF('poznámky'!AQ18=5,'poznámky'!A19)+IF('poznámky'!AQ19=5,'poznámky'!A20)+IF('poznámky'!AQ20=5,'poznámky'!A21)+IF('poznámky'!AQ21=5,'poznámky'!A22)+IF('poznámky'!AQ22=5,'poznámky'!A23)+IF('poznámky'!AQ23=5,'poznámky'!A24)+IF('poznámky'!AQ24=5,'poznámky'!A25)+IF('poznámky'!AQ25=5,'poznámky'!A26)+IF('poznámky'!AQ26=5,'poznámky'!A27)+IF('poznámky'!AQ27=5,'poznámky'!A28)+IF('poznámky'!AQ28=5,'poznámky'!A29)+IF('poznámky'!AQ29=5,'poznámky'!A30)+IF('poznámky'!AQ30=5,'poznámky'!A31)+IF('poznámky'!AQ31=5,'poznámky'!A32)+IF('poznámky'!AQ32=5,'poznámky'!A33)</f>
        <v>5</v>
      </c>
      <c r="BB27" s="257" t="s">
        <v>13</v>
      </c>
      <c r="BC27" s="258" t="str">
        <f t="shared" si="6"/>
        <v>Zdeňka</v>
      </c>
      <c r="BD27" s="259">
        <f>SUM(AV27,' ---'!BD27)</f>
        <v>12</v>
      </c>
      <c r="BE27" s="260">
        <f>SUM(AW27,' ---'!BE27)</f>
        <v>208</v>
      </c>
      <c r="BF27" s="261" t="s">
        <v>12</v>
      </c>
      <c r="BG27" s="262">
        <f>SUM(AY27,' ---'!BG27)</f>
        <v>425</v>
      </c>
      <c r="BH27" s="202">
        <f t="shared" si="7"/>
        <v>-217</v>
      </c>
      <c r="BI27" s="263">
        <f>IF('poznámky'!AY18=5,'poznámky'!A19)+IF('poznámky'!AY19=5,'poznámky'!A20)+IF('poznámky'!AY20=5,'poznámky'!A21)+IF('poznámky'!AY21=5,'poznámky'!A22)+IF('poznámky'!AY22=5,'poznámky'!A23)+IF('poznámky'!AY23=5,'poznámky'!A24)+IF('poznámky'!AY24=5,'poznámky'!A25)+IF('poznámky'!AY25=5,'poznámky'!A26)+IF('poznámky'!AY26=5,'poznámky'!A27)+IF('poznámky'!AY27=5,'poznámky'!A28)+IF('poznámky'!AY28=5,'poznámky'!A29)+IF('poznámky'!AY29=5,'poznámky'!A30)+IF('poznámky'!AY30=5,'poznámky'!A31)+IF('poznámky'!AY31=5,'poznámky'!A32)+IF('poznámky'!AY32=5,'poznámky'!A33)</f>
        <v>5</v>
      </c>
      <c r="BJ27" s="204" t="s">
        <v>13</v>
      </c>
      <c r="BK27" s="205" t="str">
        <f t="shared" si="8"/>
        <v>Zdeňka</v>
      </c>
    </row>
    <row r="28" ht="21.75" customHeight="1">
      <c r="A28" s="180">
        <v>6.0</v>
      </c>
      <c r="B28" s="181" t="str">
        <f>' ---'!B28</f>
        <v>Franta II.</v>
      </c>
      <c r="C28" s="183"/>
      <c r="D28" s="184" t="s">
        <v>12</v>
      </c>
      <c r="E28" s="185"/>
      <c r="F28" s="183"/>
      <c r="G28" s="184" t="s">
        <v>12</v>
      </c>
      <c r="H28" s="185"/>
      <c r="I28" s="183"/>
      <c r="J28" s="184" t="s">
        <v>12</v>
      </c>
      <c r="K28" s="185"/>
      <c r="L28" s="183"/>
      <c r="M28" s="184" t="s">
        <v>12</v>
      </c>
      <c r="N28" s="185"/>
      <c r="O28" s="183"/>
      <c r="P28" s="184" t="s">
        <v>12</v>
      </c>
      <c r="Q28" s="185"/>
      <c r="R28" s="182" t="s">
        <v>40</v>
      </c>
      <c r="S28" s="40"/>
      <c r="T28" s="41"/>
      <c r="U28" s="183" t="str">
        <f>T29</f>
        <v/>
      </c>
      <c r="V28" s="184" t="s">
        <v>12</v>
      </c>
      <c r="W28" s="185" t="str">
        <f>R29</f>
        <v/>
      </c>
      <c r="X28" s="183" t="str">
        <f>T30</f>
        <v/>
      </c>
      <c r="Y28" s="184" t="s">
        <v>12</v>
      </c>
      <c r="Z28" s="185" t="str">
        <f>R30</f>
        <v/>
      </c>
      <c r="AA28" s="183" t="str">
        <f>T31</f>
        <v/>
      </c>
      <c r="AB28" s="184" t="s">
        <v>12</v>
      </c>
      <c r="AC28" s="185" t="str">
        <f>R31</f>
        <v/>
      </c>
      <c r="AD28" s="183" t="str">
        <f>T32</f>
        <v/>
      </c>
      <c r="AE28" s="184" t="s">
        <v>12</v>
      </c>
      <c r="AF28" s="185" t="str">
        <f>R32</f>
        <v/>
      </c>
      <c r="AG28" s="186" t="str">
        <f>T33</f>
        <v/>
      </c>
      <c r="AH28" s="187" t="s">
        <v>12</v>
      </c>
      <c r="AI28" s="189" t="str">
        <f>R33</f>
        <v/>
      </c>
      <c r="AJ28" s="186" t="str">
        <f>T34</f>
        <v/>
      </c>
      <c r="AK28" s="187" t="s">
        <v>12</v>
      </c>
      <c r="AL28" s="188" t="str">
        <f>R34</f>
        <v/>
      </c>
      <c r="AM28" s="186" t="str">
        <f>T35</f>
        <v/>
      </c>
      <c r="AN28" s="187" t="s">
        <v>12</v>
      </c>
      <c r="AO28" s="188" t="str">
        <f>R35</f>
        <v/>
      </c>
      <c r="AP28" s="186" t="str">
        <f>T36</f>
        <v/>
      </c>
      <c r="AQ28" s="187" t="s">
        <v>12</v>
      </c>
      <c r="AR28" s="189" t="str">
        <f>R36</f>
        <v/>
      </c>
      <c r="AS28" s="186" t="str">
        <f>T37</f>
        <v/>
      </c>
      <c r="AT28" s="187" t="s">
        <v>12</v>
      </c>
      <c r="AU28" s="188" t="str">
        <f>R37</f>
        <v/>
      </c>
      <c r="AV28" s="251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0</v>
      </c>
      <c r="AW28" s="252">
        <f>SUM(C28,F28,I28,L28,O28,U28,X28,AA28,AD28,AG28,AJ28,AM28,AP28,AS28)</f>
        <v>0</v>
      </c>
      <c r="AX28" s="253" t="s">
        <v>12</v>
      </c>
      <c r="AY28" s="254">
        <f>SUM(E28,H28,K28,N28,Q28,W28,Z28,AC28,AF28,AI28,AL28,AO28,AR28,AU28)</f>
        <v>0</v>
      </c>
      <c r="AZ28" s="255">
        <f t="shared" si="5"/>
        <v>0</v>
      </c>
      <c r="BA28" s="256">
        <f>IF('poznámky'!AQ18=6,'poznámky'!A19)+IF('poznámky'!AQ19=6,'poznámky'!A20)+IF('poznámky'!AQ20=6,'poznámky'!A21)+IF('poznámky'!AQ21=6,'poznámky'!A22)+IF('poznámky'!AQ22=6,'poznámky'!A23)+IF('poznámky'!AQ23=6,'poznámky'!A24)+IF('poznámky'!AQ24=6,'poznámky'!A25)+IF('poznámky'!AQ25=6,'poznámky'!A26)+IF('poznámky'!AQ26=6,'poznámky'!A27)+IF('poznámky'!AQ27=6,'poznámky'!A28)+IF('poznámky'!AQ28=6,'poznámky'!A29)+IF('poznámky'!AQ29=6,'poznámky'!A30)+IF('poznámky'!AQ30=6,'poznámky'!A31)+IF('poznámky'!AQ31=6,'poznámky'!A32)+IF('poznámky'!AQ32=6,'poznámky'!A33)</f>
        <v>6</v>
      </c>
      <c r="BB28" s="257" t="s">
        <v>13</v>
      </c>
      <c r="BC28" s="258" t="str">
        <f t="shared" si="6"/>
        <v>Franta II.</v>
      </c>
      <c r="BD28" s="259">
        <f>SUM(AV28,' ---'!BD28)</f>
        <v>6</v>
      </c>
      <c r="BE28" s="260">
        <f>SUM(AW28,' ---'!BE28)</f>
        <v>117</v>
      </c>
      <c r="BF28" s="261" t="s">
        <v>12</v>
      </c>
      <c r="BG28" s="262">
        <f>SUM(AY28,' ---'!BG28)</f>
        <v>126</v>
      </c>
      <c r="BH28" s="202">
        <f t="shared" si="7"/>
        <v>-9</v>
      </c>
      <c r="BI28" s="263">
        <f>IF('poznámky'!AY18=6,'poznámky'!A19)+IF('poznámky'!AY19=6,'poznámky'!A20)+IF('poznámky'!AY20=6,'poznámky'!A21)+IF('poznámky'!AY21=6,'poznámky'!A22)+IF('poznámky'!AY22=6,'poznámky'!A23)+IF('poznámky'!AY23=6,'poznámky'!A24)+IF('poznámky'!AY24=6,'poznámky'!A25)+IF('poznámky'!AY25=6,'poznámky'!A26)+IF('poznámky'!AY26=6,'poznámky'!A27)+IF('poznámky'!AY27=6,'poznámky'!A28)+IF('poznámky'!AY28=6,'poznámky'!A29)+IF('poznámky'!AY29=6,'poznámky'!A30)+IF('poznámky'!AY30=6,'poznámky'!A31)+IF('poznámky'!AY31=6,'poznámky'!A32)+IF('poznámky'!AY32=6,'poznámky'!A33)</f>
        <v>6</v>
      </c>
      <c r="BJ28" s="204" t="s">
        <v>13</v>
      </c>
      <c r="BK28" s="205" t="str">
        <f t="shared" si="8"/>
        <v>Franta II.</v>
      </c>
    </row>
    <row r="29" ht="21.75" customHeight="1">
      <c r="A29" s="180">
        <v>7.0</v>
      </c>
      <c r="B29" s="181" t="str">
        <f>' ---'!B29</f>
        <v>Martin</v>
      </c>
      <c r="C29" s="183"/>
      <c r="D29" s="184" t="s">
        <v>12</v>
      </c>
      <c r="E29" s="185"/>
      <c r="F29" s="183"/>
      <c r="G29" s="184" t="s">
        <v>12</v>
      </c>
      <c r="H29" s="185"/>
      <c r="I29" s="183"/>
      <c r="J29" s="184" t="s">
        <v>12</v>
      </c>
      <c r="K29" s="185"/>
      <c r="L29" s="183"/>
      <c r="M29" s="184" t="s">
        <v>12</v>
      </c>
      <c r="N29" s="185"/>
      <c r="O29" s="183"/>
      <c r="P29" s="184" t="s">
        <v>12</v>
      </c>
      <c r="Q29" s="185"/>
      <c r="R29" s="183"/>
      <c r="S29" s="184" t="s">
        <v>12</v>
      </c>
      <c r="T29" s="185"/>
      <c r="U29" s="182" t="s">
        <v>41</v>
      </c>
      <c r="V29" s="40"/>
      <c r="W29" s="41"/>
      <c r="X29" s="183" t="str">
        <f>W30</f>
        <v/>
      </c>
      <c r="Y29" s="184" t="s">
        <v>12</v>
      </c>
      <c r="Z29" s="185" t="str">
        <f>U30</f>
        <v/>
      </c>
      <c r="AA29" s="183" t="str">
        <f>W31</f>
        <v/>
      </c>
      <c r="AB29" s="184" t="s">
        <v>12</v>
      </c>
      <c r="AC29" s="185" t="str">
        <f>U31</f>
        <v/>
      </c>
      <c r="AD29" s="183" t="str">
        <f>W32</f>
        <v/>
      </c>
      <c r="AE29" s="184" t="s">
        <v>12</v>
      </c>
      <c r="AF29" s="185" t="str">
        <f>U32</f>
        <v/>
      </c>
      <c r="AG29" s="186" t="str">
        <f>W33</f>
        <v/>
      </c>
      <c r="AH29" s="187" t="s">
        <v>12</v>
      </c>
      <c r="AI29" s="189" t="str">
        <f>U33</f>
        <v/>
      </c>
      <c r="AJ29" s="186" t="str">
        <f>W34</f>
        <v/>
      </c>
      <c r="AK29" s="187" t="s">
        <v>12</v>
      </c>
      <c r="AL29" s="188" t="str">
        <f>U34</f>
        <v/>
      </c>
      <c r="AM29" s="186" t="str">
        <f>W35</f>
        <v/>
      </c>
      <c r="AN29" s="187" t="s">
        <v>12</v>
      </c>
      <c r="AO29" s="188" t="str">
        <f>U35</f>
        <v/>
      </c>
      <c r="AP29" s="186" t="str">
        <f>W36</f>
        <v/>
      </c>
      <c r="AQ29" s="187" t="s">
        <v>12</v>
      </c>
      <c r="AR29" s="189" t="str">
        <f>U36</f>
        <v/>
      </c>
      <c r="AS29" s="186" t="str">
        <f>W37</f>
        <v/>
      </c>
      <c r="AT29" s="187" t="s">
        <v>12</v>
      </c>
      <c r="AU29" s="188" t="str">
        <f>U37</f>
        <v/>
      </c>
      <c r="AV29" s="251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252">
        <f>SUM(C29,F29,I29,L29,O29,R29,X29,AA29,AD29,AG29,AJ29,AM29,AP29,AS29)</f>
        <v>0</v>
      </c>
      <c r="AX29" s="253" t="s">
        <v>12</v>
      </c>
      <c r="AY29" s="254">
        <f>SUM(E29,H29,K29,N29,Q29,T29,Z29,AC29,AF29,AI29,AL29,AO29,AR29,AU29)</f>
        <v>0</v>
      </c>
      <c r="AZ29" s="255">
        <f t="shared" si="5"/>
        <v>0</v>
      </c>
      <c r="BA29" s="256">
        <f>IF('poznámky'!AQ18=7,'poznámky'!A19)+IF('poznámky'!AQ19=7,'poznámky'!A20)+IF('poznámky'!AQ20=7,'poznámky'!A21)+IF('poznámky'!AQ21=7,'poznámky'!A22)+IF('poznámky'!AQ22=7,'poznámky'!A23)+IF('poznámky'!AQ23=7,'poznámky'!A24)+IF('poznámky'!AQ24=7,'poznámky'!A25)+IF('poznámky'!AQ25=7,'poznámky'!A26)+IF('poznámky'!AQ26=7,'poznámky'!A27)+IF('poznámky'!AQ27=7,'poznámky'!A28)+IF('poznámky'!AQ28=7,'poznámky'!A29)+IF('poznámky'!AQ29=7,'poznámky'!A30)+IF('poznámky'!AQ30=7,'poznámky'!A31)+IF('poznámky'!AQ31=7,'poznámky'!A32)+IF('poznámky'!AQ32=7,'poznámky'!A33)</f>
        <v>7</v>
      </c>
      <c r="BB29" s="257" t="s">
        <v>13</v>
      </c>
      <c r="BC29" s="258" t="str">
        <f t="shared" si="6"/>
        <v>Martin</v>
      </c>
      <c r="BD29" s="259">
        <f>SUM(AV29,' ---'!BD29)</f>
        <v>0</v>
      </c>
      <c r="BE29" s="260">
        <f>SUM(AW29,' ---'!BE29)</f>
        <v>22</v>
      </c>
      <c r="BF29" s="261" t="s">
        <v>12</v>
      </c>
      <c r="BG29" s="262">
        <f>SUM(AY29,' ---'!BG29)</f>
        <v>187</v>
      </c>
      <c r="BH29" s="202">
        <f t="shared" si="7"/>
        <v>-165</v>
      </c>
      <c r="BI29" s="263">
        <f>IF('poznámky'!AY18=7,'poznámky'!A19)+IF('poznámky'!AY19=7,'poznámky'!A20)+IF('poznámky'!AY20=7,'poznámky'!A21)+IF('poznámky'!AY21=7,'poznámky'!A22)+IF('poznámky'!AY22=7,'poznámky'!A23)+IF('poznámky'!AY23=7,'poznámky'!A24)+IF('poznámky'!AY24=7,'poznámky'!A25)+IF('poznámky'!AY25=7,'poznámky'!A26)+IF('poznámky'!AY26=7,'poznámky'!A27)+IF('poznámky'!AY27=7,'poznámky'!A28)+IF('poznámky'!AY28=7,'poznámky'!A29)+IF('poznámky'!AY29=7,'poznámky'!A30)+IF('poznámky'!AY30=7,'poznámky'!A31)+IF('poznámky'!AY31=7,'poznámky'!A32)+IF('poznámky'!AY32=7,'poznámky'!A33)</f>
        <v>7</v>
      </c>
      <c r="BJ29" s="204" t="s">
        <v>13</v>
      </c>
      <c r="BK29" s="205" t="str">
        <f t="shared" si="8"/>
        <v>Martin</v>
      </c>
    </row>
    <row r="30" ht="21.75" customHeight="1">
      <c r="A30" s="180">
        <v>8.0</v>
      </c>
      <c r="B30" s="181" t="str">
        <f>' ---'!B30</f>
        <v>Neel</v>
      </c>
      <c r="C30" s="183"/>
      <c r="D30" s="184" t="s">
        <v>12</v>
      </c>
      <c r="E30" s="185"/>
      <c r="F30" s="183"/>
      <c r="G30" s="184" t="s">
        <v>12</v>
      </c>
      <c r="H30" s="185"/>
      <c r="I30" s="183"/>
      <c r="J30" s="184" t="s">
        <v>12</v>
      </c>
      <c r="K30" s="185"/>
      <c r="L30" s="183"/>
      <c r="M30" s="184" t="s">
        <v>12</v>
      </c>
      <c r="N30" s="185"/>
      <c r="O30" s="183"/>
      <c r="P30" s="184" t="s">
        <v>12</v>
      </c>
      <c r="Q30" s="185"/>
      <c r="R30" s="183"/>
      <c r="S30" s="184" t="s">
        <v>12</v>
      </c>
      <c r="T30" s="185"/>
      <c r="U30" s="183"/>
      <c r="V30" s="184" t="s">
        <v>12</v>
      </c>
      <c r="W30" s="185"/>
      <c r="X30" s="182" t="s">
        <v>42</v>
      </c>
      <c r="Y30" s="40"/>
      <c r="Z30" s="41"/>
      <c r="AA30" s="183" t="str">
        <f>Z31</f>
        <v/>
      </c>
      <c r="AB30" s="184" t="s">
        <v>12</v>
      </c>
      <c r="AC30" s="185" t="str">
        <f>X31</f>
        <v/>
      </c>
      <c r="AD30" s="183" t="str">
        <f>Z32</f>
        <v/>
      </c>
      <c r="AE30" s="184" t="s">
        <v>12</v>
      </c>
      <c r="AF30" s="185" t="str">
        <f>X32</f>
        <v/>
      </c>
      <c r="AG30" s="186" t="str">
        <f>Z33</f>
        <v/>
      </c>
      <c r="AH30" s="187" t="s">
        <v>12</v>
      </c>
      <c r="AI30" s="189" t="str">
        <f>X33</f>
        <v/>
      </c>
      <c r="AJ30" s="186" t="str">
        <f>Z34</f>
        <v/>
      </c>
      <c r="AK30" s="187" t="s">
        <v>12</v>
      </c>
      <c r="AL30" s="188" t="str">
        <f>X34</f>
        <v/>
      </c>
      <c r="AM30" s="186" t="str">
        <f>Z35</f>
        <v/>
      </c>
      <c r="AN30" s="187" t="s">
        <v>12</v>
      </c>
      <c r="AO30" s="188" t="str">
        <f>X35</f>
        <v/>
      </c>
      <c r="AP30" s="186" t="str">
        <f>Z36</f>
        <v/>
      </c>
      <c r="AQ30" s="187" t="s">
        <v>12</v>
      </c>
      <c r="AR30" s="189" t="str">
        <f>X36</f>
        <v/>
      </c>
      <c r="AS30" s="186" t="str">
        <f>Z37</f>
        <v/>
      </c>
      <c r="AT30" s="187" t="s">
        <v>12</v>
      </c>
      <c r="AU30" s="188" t="str">
        <f>X37</f>
        <v/>
      </c>
      <c r="AV30" s="251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0</v>
      </c>
      <c r="AW30" s="252">
        <f>SUM(C30,F30,I30,L30,O30,R30,U30,AA30,AD30,AG30,AJ30,AM30,AP30,AS30)</f>
        <v>0</v>
      </c>
      <c r="AX30" s="253" t="s">
        <v>12</v>
      </c>
      <c r="AY30" s="254">
        <f>SUM(E30,H30,K30,N30,Q30,T30,W30,AC30,AF30,AI30,AL30,AO30,AR30,AU30)</f>
        <v>0</v>
      </c>
      <c r="AZ30" s="255">
        <f t="shared" si="5"/>
        <v>0</v>
      </c>
      <c r="BA30" s="256">
        <f>IF('poznámky'!AQ18=8,'poznámky'!A19)+IF('poznámky'!AQ19=8,'poznámky'!A20)+IF('poznámky'!AQ20=8,'poznámky'!A21)+IF('poznámky'!AQ21=8,'poznámky'!A22)+IF('poznámky'!AQ22=8,'poznámky'!A23)+IF('poznámky'!AQ23=8,'poznámky'!A24)+IF('poznámky'!AQ24=8,'poznámky'!A25)+IF('poznámky'!AQ25=8,'poznámky'!A26)+IF('poznámky'!AQ26=8,'poznámky'!A27)+IF('poznámky'!AQ27=8,'poznámky'!A28)+IF('poznámky'!AQ28=8,'poznámky'!A29)+IF('poznámky'!AQ29=8,'poznámky'!A30)+IF('poznámky'!AQ30=8,'poznámky'!A31)+IF('poznámky'!AQ31=8,'poznámky'!A32)+IF('poznámky'!AQ32=8,'poznámky'!A33)</f>
        <v>8</v>
      </c>
      <c r="BB30" s="257" t="s">
        <v>13</v>
      </c>
      <c r="BC30" s="258" t="str">
        <f t="shared" si="6"/>
        <v>Neel</v>
      </c>
      <c r="BD30" s="259">
        <f>SUM(AV30,' ---'!BD30)</f>
        <v>16</v>
      </c>
      <c r="BE30" s="260">
        <f>SUM(AW30,' ---'!BE30)</f>
        <v>200</v>
      </c>
      <c r="BF30" s="261" t="s">
        <v>12</v>
      </c>
      <c r="BG30" s="262">
        <f>SUM(AY30,' ---'!BG30)</f>
        <v>30</v>
      </c>
      <c r="BH30" s="202">
        <f t="shared" si="7"/>
        <v>170</v>
      </c>
      <c r="BI30" s="263">
        <f>IF('poznámky'!AY18=8,'poznámky'!A19)+IF('poznámky'!AY19=8,'poznámky'!A20)+IF('poznámky'!AY20=8,'poznámky'!A21)+IF('poznámky'!AY21=8,'poznámky'!A22)+IF('poznámky'!AY22=8,'poznámky'!A23)+IF('poznámky'!AY23=8,'poznámky'!A24)+IF('poznámky'!AY24=8,'poznámky'!A25)+IF('poznámky'!AY25=8,'poznámky'!A26)+IF('poznámky'!AY26=8,'poznámky'!A27)+IF('poznámky'!AY27=8,'poznámky'!A28)+IF('poznámky'!AY28=8,'poznámky'!A29)+IF('poznámky'!AY29=8,'poznámky'!A30)+IF('poznámky'!AY30=8,'poznámky'!A31)+IF('poznámky'!AY31=8,'poznámky'!A32)+IF('poznámky'!AY32=8,'poznámky'!A33)</f>
        <v>8</v>
      </c>
      <c r="BJ30" s="204" t="s">
        <v>13</v>
      </c>
      <c r="BK30" s="205" t="str">
        <f t="shared" si="8"/>
        <v>Neel</v>
      </c>
      <c r="BM30" s="243"/>
    </row>
    <row r="31" ht="21.75" customHeight="1">
      <c r="A31" s="180">
        <v>9.0</v>
      </c>
      <c r="B31" s="181" t="str">
        <f>' ---'!B31</f>
        <v>Monika</v>
      </c>
      <c r="C31" s="183"/>
      <c r="D31" s="184" t="s">
        <v>12</v>
      </c>
      <c r="E31" s="185"/>
      <c r="F31" s="183"/>
      <c r="G31" s="184" t="s">
        <v>12</v>
      </c>
      <c r="H31" s="185"/>
      <c r="I31" s="183"/>
      <c r="J31" s="184" t="s">
        <v>12</v>
      </c>
      <c r="K31" s="185"/>
      <c r="L31" s="183"/>
      <c r="M31" s="184" t="s">
        <v>12</v>
      </c>
      <c r="N31" s="185"/>
      <c r="O31" s="183"/>
      <c r="P31" s="184" t="s">
        <v>12</v>
      </c>
      <c r="Q31" s="185"/>
      <c r="R31" s="183"/>
      <c r="S31" s="184" t="s">
        <v>12</v>
      </c>
      <c r="T31" s="185"/>
      <c r="U31" s="183"/>
      <c r="V31" s="184" t="s">
        <v>12</v>
      </c>
      <c r="W31" s="185"/>
      <c r="X31" s="183"/>
      <c r="Y31" s="184" t="s">
        <v>12</v>
      </c>
      <c r="Z31" s="185"/>
      <c r="AA31" s="182" t="s">
        <v>43</v>
      </c>
      <c r="AB31" s="40"/>
      <c r="AC31" s="41"/>
      <c r="AD31" s="183" t="str">
        <f>AC32</f>
        <v/>
      </c>
      <c r="AE31" s="184" t="s">
        <v>12</v>
      </c>
      <c r="AF31" s="185" t="str">
        <f>AA32</f>
        <v/>
      </c>
      <c r="AG31" s="186" t="str">
        <f>AC33</f>
        <v/>
      </c>
      <c r="AH31" s="187" t="s">
        <v>12</v>
      </c>
      <c r="AI31" s="189" t="str">
        <f>AA33</f>
        <v/>
      </c>
      <c r="AJ31" s="186" t="str">
        <f>AC34</f>
        <v/>
      </c>
      <c r="AK31" s="187" t="s">
        <v>12</v>
      </c>
      <c r="AL31" s="188" t="str">
        <f>AA34</f>
        <v/>
      </c>
      <c r="AM31" s="186" t="str">
        <f>AC35</f>
        <v/>
      </c>
      <c r="AN31" s="187" t="s">
        <v>12</v>
      </c>
      <c r="AO31" s="188" t="str">
        <f>AA35</f>
        <v/>
      </c>
      <c r="AP31" s="186" t="str">
        <f>AC36</f>
        <v/>
      </c>
      <c r="AQ31" s="187" t="s">
        <v>12</v>
      </c>
      <c r="AR31" s="189" t="str">
        <f>AA36</f>
        <v/>
      </c>
      <c r="AS31" s="186" t="str">
        <f>AC37</f>
        <v/>
      </c>
      <c r="AT31" s="187" t="s">
        <v>12</v>
      </c>
      <c r="AU31" s="188" t="str">
        <f>AA37</f>
        <v/>
      </c>
      <c r="AV31" s="251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0</v>
      </c>
      <c r="AW31" s="252">
        <f>SUM(C31,F31,I31,L31,O31,R31,U31,X31,AD31,AG31,AJ31,AM31,AP31,AS31)</f>
        <v>0</v>
      </c>
      <c r="AX31" s="253" t="s">
        <v>12</v>
      </c>
      <c r="AY31" s="254">
        <f>SUM(E31,H31,K31,N31,Q31,T31,W31,Z31,AF31,AI31,AL31,AO31,AR31,AU31)</f>
        <v>0</v>
      </c>
      <c r="AZ31" s="255">
        <f t="shared" si="5"/>
        <v>0</v>
      </c>
      <c r="BA31" s="256">
        <f>IF('poznámky'!AQ18=9,'poznámky'!A19)+IF('poznámky'!AQ19=9,'poznámky'!A20)+IF('poznámky'!AQ20=9,'poznámky'!A21)+IF('poznámky'!AQ21=9,'poznámky'!A22)+IF('poznámky'!AQ22=9,'poznámky'!A23)+IF('poznámky'!AQ23=9,'poznámky'!A24)+IF('poznámky'!AQ24=9,'poznámky'!A25)+IF('poznámky'!AQ25=9,'poznámky'!A26)+IF('poznámky'!AQ26=9,'poznámky'!A27)+IF('poznámky'!AQ27=9,'poznámky'!A28)+IF('poznámky'!AQ28=9,'poznámky'!A29)+IF('poznámky'!AQ29=9,'poznámky'!A30)+IF('poznámky'!AQ30=9,'poznámky'!A31)+IF('poznámky'!AQ31=9,'poznámky'!A32)+IF('poznámky'!AQ32=9,'poznámky'!A33)</f>
        <v>9</v>
      </c>
      <c r="BB31" s="257" t="s">
        <v>13</v>
      </c>
      <c r="BC31" s="258" t="str">
        <f t="shared" si="6"/>
        <v>Monika</v>
      </c>
      <c r="BD31" s="259">
        <f>SUM(AV31,' ---'!BD31)</f>
        <v>2</v>
      </c>
      <c r="BE31" s="260">
        <f>SUM(AW31,' ---'!BE31)</f>
        <v>95</v>
      </c>
      <c r="BF31" s="261" t="s">
        <v>12</v>
      </c>
      <c r="BG31" s="262">
        <f>SUM(AY31,' ---'!BG31)</f>
        <v>491</v>
      </c>
      <c r="BH31" s="202">
        <f t="shared" si="7"/>
        <v>-396</v>
      </c>
      <c r="BI31" s="263">
        <f>IF('poznámky'!AY18=9,'poznámky'!A19)+IF('poznámky'!AY19=9,'poznámky'!A20)+IF('poznámky'!AY20=9,'poznámky'!A21)+IF('poznámky'!AY21=9,'poznámky'!A22)+IF('poznámky'!AY22=9,'poznámky'!A23)+IF('poznámky'!AY23=9,'poznámky'!A24)+IF('poznámky'!AY24=9,'poznámky'!A25)+IF('poznámky'!AY25=9,'poznámky'!A26)+IF('poznámky'!AY26=9,'poznámky'!A27)+IF('poznámky'!AY27=9,'poznámky'!A28)+IF('poznámky'!AY28=9,'poznámky'!A29)+IF('poznámky'!AY29=9,'poznámky'!A30)+IF('poznámky'!AY30=9,'poznámky'!A31)+IF('poznámky'!AY31=9,'poznámky'!A32)+IF('poznámky'!AY32=9,'poznámky'!A33)</f>
        <v>9</v>
      </c>
      <c r="BJ31" s="204" t="s">
        <v>13</v>
      </c>
      <c r="BK31" s="205" t="str">
        <f t="shared" si="8"/>
        <v>Monika</v>
      </c>
      <c r="BM31" s="243"/>
    </row>
    <row r="32" ht="21.75" customHeight="1">
      <c r="A32" s="180">
        <v>10.0</v>
      </c>
      <c r="B32" s="181" t="str">
        <f>' ---'!B32</f>
        <v/>
      </c>
      <c r="C32" s="183"/>
      <c r="D32" s="184" t="s">
        <v>12</v>
      </c>
      <c r="E32" s="185"/>
      <c r="F32" s="183"/>
      <c r="G32" s="184" t="s">
        <v>12</v>
      </c>
      <c r="H32" s="185"/>
      <c r="I32" s="183"/>
      <c r="J32" s="184" t="s">
        <v>12</v>
      </c>
      <c r="K32" s="185"/>
      <c r="L32" s="183"/>
      <c r="M32" s="184" t="s">
        <v>12</v>
      </c>
      <c r="N32" s="185"/>
      <c r="O32" s="183"/>
      <c r="P32" s="184" t="s">
        <v>12</v>
      </c>
      <c r="Q32" s="185"/>
      <c r="R32" s="183"/>
      <c r="S32" s="184" t="s">
        <v>12</v>
      </c>
      <c r="T32" s="185"/>
      <c r="U32" s="183"/>
      <c r="V32" s="184" t="s">
        <v>12</v>
      </c>
      <c r="W32" s="185"/>
      <c r="X32" s="183"/>
      <c r="Y32" s="184" t="s">
        <v>12</v>
      </c>
      <c r="Z32" s="185"/>
      <c r="AA32" s="183"/>
      <c r="AB32" s="184" t="s">
        <v>12</v>
      </c>
      <c r="AC32" s="185"/>
      <c r="AD32" s="182" t="s">
        <v>35</v>
      </c>
      <c r="AE32" s="40"/>
      <c r="AF32" s="41"/>
      <c r="AG32" s="186" t="str">
        <f>AF33</f>
        <v/>
      </c>
      <c r="AH32" s="187" t="s">
        <v>12</v>
      </c>
      <c r="AI32" s="189" t="str">
        <f>AD33</f>
        <v/>
      </c>
      <c r="AJ32" s="186" t="str">
        <f>AF34</f>
        <v/>
      </c>
      <c r="AK32" s="187" t="s">
        <v>12</v>
      </c>
      <c r="AL32" s="188" t="str">
        <f>AD34</f>
        <v/>
      </c>
      <c r="AM32" s="186" t="str">
        <f>AF35</f>
        <v/>
      </c>
      <c r="AN32" s="187" t="s">
        <v>12</v>
      </c>
      <c r="AO32" s="188" t="str">
        <f>AD35</f>
        <v/>
      </c>
      <c r="AP32" s="186" t="str">
        <f>AF36</f>
        <v/>
      </c>
      <c r="AQ32" s="187" t="s">
        <v>12</v>
      </c>
      <c r="AR32" s="189" t="str">
        <f>AD36</f>
        <v/>
      </c>
      <c r="AS32" s="186" t="str">
        <f>AF37</f>
        <v/>
      </c>
      <c r="AT32" s="187" t="s">
        <v>12</v>
      </c>
      <c r="AU32" s="188" t="str">
        <f>AD37</f>
        <v/>
      </c>
      <c r="AV32" s="251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252">
        <f>SUM(C32,F32,I32,L32,O32,R32,U32,X32,AA32,AG32,AJ32,AM32,AP32,AS32)</f>
        <v>0</v>
      </c>
      <c r="AX32" s="253" t="s">
        <v>12</v>
      </c>
      <c r="AY32" s="254">
        <f>SUM(E32,H32,K32,N32,Q32,T32,W32,Z32,AC32,AI32,AL32,AO32,AR32,AU32)</f>
        <v>0</v>
      </c>
      <c r="AZ32" s="255">
        <f t="shared" si="5"/>
        <v>0</v>
      </c>
      <c r="BA32" s="256">
        <f>IF('poznámky'!AQ18=10,'poznámky'!A19)+IF('poznámky'!AQ19=10,'poznámky'!A20)+IF('poznámky'!AQ20=10,'poznámky'!A21)+IF('poznámky'!AQ21=10,'poznámky'!A22)+IF('poznámky'!AQ22=10,'poznámky'!A23)+IF('poznámky'!AQ23=10,'poznámky'!A24)+IF('poznámky'!AQ24=10,'poznámky'!A25)+IF('poznámky'!AQ25=10,'poznámky'!A26)+IF('poznámky'!AQ26=10,'poznámky'!A27)+IF('poznámky'!AQ27=10,'poznámky'!A28)+IF('poznámky'!AQ28=10,'poznámky'!A29)+IF('poznámky'!AQ29=10,'poznámky'!A30)+IF('poznámky'!AQ30=10,'poznámky'!A31)+IF('poznámky'!AQ31=10,'poznámky'!A32)+IF('poznámky'!AQ32=10,'poznámky'!A33)</f>
        <v>10</v>
      </c>
      <c r="BB32" s="257" t="s">
        <v>13</v>
      </c>
      <c r="BC32" s="258" t="str">
        <f t="shared" si="6"/>
        <v/>
      </c>
      <c r="BD32" s="259">
        <f>SUM(AV32,' ---'!BD32)</f>
        <v>0</v>
      </c>
      <c r="BE32" s="260">
        <f>SUM(AW32,' ---'!BE32)</f>
        <v>0</v>
      </c>
      <c r="BF32" s="261" t="s">
        <v>12</v>
      </c>
      <c r="BG32" s="262">
        <f>SUM(AY32,' ---'!BG32)</f>
        <v>0</v>
      </c>
      <c r="BH32" s="202">
        <f t="shared" si="7"/>
        <v>0</v>
      </c>
      <c r="BI32" s="263">
        <f>IF('poznámky'!AY18=10,'poznámky'!A19)+IF('poznámky'!AY19=10,'poznámky'!A20)+IF('poznámky'!AY20=10,'poznámky'!A21)+IF('poznámky'!AY21=10,'poznámky'!A22)+IF('poznámky'!AY22=10,'poznámky'!A23)+IF('poznámky'!AY23=10,'poznámky'!A24)+IF('poznámky'!AY24=10,'poznámky'!A25)+IF('poznámky'!AY25=10,'poznámky'!A26)+IF('poznámky'!AY26=10,'poznámky'!A27)+IF('poznámky'!AY27=10,'poznámky'!A28)+IF('poznámky'!AY28=10,'poznámky'!A29)+IF('poznámky'!AY29=10,'poznámky'!A30)+IF('poznámky'!AY30=10,'poznámky'!A31)+IF('poznámky'!AY31=10,'poznámky'!A32)+IF('poznámky'!AY32=10,'poznámky'!A33)</f>
        <v>10</v>
      </c>
      <c r="BJ32" s="204" t="s">
        <v>13</v>
      </c>
      <c r="BK32" s="205" t="str">
        <f t="shared" si="8"/>
        <v/>
      </c>
      <c r="BM32" s="243"/>
    </row>
    <row r="33" ht="21.75" customHeight="1">
      <c r="A33" s="180">
        <v>11.0</v>
      </c>
      <c r="B33" s="208" t="str">
        <f>' ---'!B33</f>
        <v/>
      </c>
      <c r="C33" s="186"/>
      <c r="D33" s="187" t="s">
        <v>12</v>
      </c>
      <c r="E33" s="189"/>
      <c r="F33" s="186"/>
      <c r="G33" s="187" t="s">
        <v>12</v>
      </c>
      <c r="H33" s="189"/>
      <c r="I33" s="186"/>
      <c r="J33" s="187" t="s">
        <v>12</v>
      </c>
      <c r="K33" s="189"/>
      <c r="L33" s="186"/>
      <c r="M33" s="187" t="s">
        <v>12</v>
      </c>
      <c r="N33" s="189"/>
      <c r="O33" s="186"/>
      <c r="P33" s="187" t="s">
        <v>12</v>
      </c>
      <c r="Q33" s="189"/>
      <c r="R33" s="186"/>
      <c r="S33" s="187" t="s">
        <v>12</v>
      </c>
      <c r="T33" s="189"/>
      <c r="U33" s="186"/>
      <c r="V33" s="187" t="s">
        <v>12</v>
      </c>
      <c r="W33" s="189"/>
      <c r="X33" s="186"/>
      <c r="Y33" s="187" t="s">
        <v>12</v>
      </c>
      <c r="Z33" s="189"/>
      <c r="AA33" s="186"/>
      <c r="AB33" s="187" t="s">
        <v>12</v>
      </c>
      <c r="AC33" s="189"/>
      <c r="AD33" s="186"/>
      <c r="AE33" s="187" t="s">
        <v>12</v>
      </c>
      <c r="AF33" s="189"/>
      <c r="AG33" s="182"/>
      <c r="AH33" s="40"/>
      <c r="AI33" s="41"/>
      <c r="AJ33" s="186" t="str">
        <f>AI34</f>
        <v/>
      </c>
      <c r="AK33" s="187" t="s">
        <v>12</v>
      </c>
      <c r="AL33" s="188" t="str">
        <f>AG34</f>
        <v/>
      </c>
      <c r="AM33" s="186" t="str">
        <f>AI35</f>
        <v/>
      </c>
      <c r="AN33" s="187" t="s">
        <v>12</v>
      </c>
      <c r="AO33" s="188" t="str">
        <f>AG35</f>
        <v/>
      </c>
      <c r="AP33" s="186" t="str">
        <f>AI36</f>
        <v/>
      </c>
      <c r="AQ33" s="187" t="s">
        <v>12</v>
      </c>
      <c r="AR33" s="189" t="str">
        <f>AG36</f>
        <v/>
      </c>
      <c r="AS33" s="186" t="str">
        <f>AI37</f>
        <v/>
      </c>
      <c r="AT33" s="187" t="s">
        <v>12</v>
      </c>
      <c r="AU33" s="188" t="str">
        <f>AG37</f>
        <v/>
      </c>
      <c r="AV33" s="267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268">
        <f>SUM(C33,F33,I33,L33,O33,R33,U33,X33,AA33,AD33,AJ33,AM33,AP33,AS33)</f>
        <v>0</v>
      </c>
      <c r="AX33" s="269" t="s">
        <v>12</v>
      </c>
      <c r="AY33" s="270">
        <f>SUM(E33,H33,K33,N33,Q33,T33,W33,Z33,AC33,AF33,AL33,AO33,AR33,AU33)</f>
        <v>0</v>
      </c>
      <c r="AZ33" s="271">
        <f t="shared" si="5"/>
        <v>0</v>
      </c>
      <c r="BA33" s="272">
        <f>IF('poznámky'!AQ18=11,'poznámky'!A19)+IF('poznámky'!AQ19=11,'poznámky'!A20)+IF('poznámky'!AQ20=11,'poznámky'!A21)+IF('poznámky'!AQ21=11,'poznámky'!A22)+IF('poznámky'!AQ22=11,'poznámky'!A23)+IF('poznámky'!AQ23=11,'poznámky'!A24)+IF('poznámky'!AQ24=11,'poznámky'!A25)+IF('poznámky'!AQ25=11,'poznámky'!A26)+IF('poznámky'!AQ26=11,'poznámky'!A27)+IF('poznámky'!AQ27=11,'poznámky'!A28)+IF('poznámky'!AQ28=11,'poznámky'!A29)+IF('poznámky'!AQ29=11,'poznámky'!A30)+IF('poznámky'!AQ30=11,'poznámky'!A31)+IF('poznámky'!AQ31=11,'poznámky'!A32)+IF('poznámky'!AQ32=11,'poznámky'!A33)</f>
        <v>11</v>
      </c>
      <c r="BB33" s="273" t="s">
        <v>13</v>
      </c>
      <c r="BC33" s="274" t="str">
        <f t="shared" si="6"/>
        <v/>
      </c>
      <c r="BD33" s="275">
        <f>SUM(AV33,' ---'!BD33)</f>
        <v>0</v>
      </c>
      <c r="BE33" s="276">
        <f>SUM(AW33,' ---'!BE33)</f>
        <v>0</v>
      </c>
      <c r="BF33" s="277" t="s">
        <v>12</v>
      </c>
      <c r="BG33" s="278">
        <f>SUM(AY33,' ---'!BG33)</f>
        <v>0</v>
      </c>
      <c r="BH33" s="222">
        <f t="shared" si="7"/>
        <v>0</v>
      </c>
      <c r="BI33" s="279">
        <f>IF('poznámky'!AY18=11,'poznámky'!A19)+IF('poznámky'!AY19=11,'poznámky'!A20)+IF('poznámky'!AY20=11,'poznámky'!A21)+IF('poznámky'!AY21=11,'poznámky'!A22)+IF('poznámky'!AY22=11,'poznámky'!A23)+IF('poznámky'!AY23=11,'poznámky'!A24)+IF('poznámky'!AY24=11,'poznámky'!A25)+IF('poznámky'!AY25=11,'poznámky'!A26)+IF('poznámky'!AY26=11,'poznámky'!A27)+IF('poznámky'!AY27=11,'poznámky'!A28)+IF('poznámky'!AY28=11,'poznámky'!A29)+IF('poznámky'!AY29=11,'poznámky'!A30)+IF('poznámky'!AY30=11,'poznámky'!A31)+IF('poznámky'!AY31=11,'poznámky'!A32)+IF('poznámky'!AY32=11,'poznámky'!A33)</f>
        <v>11</v>
      </c>
      <c r="BJ33" s="224" t="s">
        <v>13</v>
      </c>
      <c r="BK33" s="225" t="str">
        <f t="shared" si="8"/>
        <v/>
      </c>
      <c r="BM33" s="243"/>
    </row>
    <row r="34" ht="21.75" customHeight="1">
      <c r="A34" s="180">
        <v>12.0</v>
      </c>
      <c r="B34" s="208" t="str">
        <f>' ---'!B34</f>
        <v/>
      </c>
      <c r="C34" s="186"/>
      <c r="D34" s="187" t="s">
        <v>12</v>
      </c>
      <c r="E34" s="189"/>
      <c r="F34" s="186"/>
      <c r="G34" s="187" t="s">
        <v>12</v>
      </c>
      <c r="H34" s="189"/>
      <c r="I34" s="186"/>
      <c r="J34" s="187" t="s">
        <v>12</v>
      </c>
      <c r="K34" s="189"/>
      <c r="L34" s="186"/>
      <c r="M34" s="187" t="s">
        <v>12</v>
      </c>
      <c r="N34" s="189"/>
      <c r="O34" s="186"/>
      <c r="P34" s="187" t="s">
        <v>12</v>
      </c>
      <c r="Q34" s="189"/>
      <c r="R34" s="186"/>
      <c r="S34" s="187" t="s">
        <v>12</v>
      </c>
      <c r="T34" s="189"/>
      <c r="U34" s="186"/>
      <c r="V34" s="187" t="s">
        <v>12</v>
      </c>
      <c r="W34" s="189"/>
      <c r="X34" s="186"/>
      <c r="Y34" s="187" t="s">
        <v>12</v>
      </c>
      <c r="Z34" s="189"/>
      <c r="AA34" s="186"/>
      <c r="AB34" s="187" t="s">
        <v>12</v>
      </c>
      <c r="AC34" s="189"/>
      <c r="AD34" s="186"/>
      <c r="AE34" s="187" t="s">
        <v>12</v>
      </c>
      <c r="AF34" s="189"/>
      <c r="AG34" s="186"/>
      <c r="AH34" s="187" t="s">
        <v>12</v>
      </c>
      <c r="AI34" s="189"/>
      <c r="AJ34" s="182">
        <v>2.0</v>
      </c>
      <c r="AK34" s="40"/>
      <c r="AL34" s="72"/>
      <c r="AM34" s="186" t="str">
        <f>AL35</f>
        <v/>
      </c>
      <c r="AN34" s="187" t="s">
        <v>12</v>
      </c>
      <c r="AO34" s="189" t="str">
        <f>AJ35</f>
        <v/>
      </c>
      <c r="AP34" s="186" t="str">
        <f>AL36</f>
        <v/>
      </c>
      <c r="AQ34" s="187" t="s">
        <v>12</v>
      </c>
      <c r="AR34" s="189" t="str">
        <f>AJ36</f>
        <v/>
      </c>
      <c r="AS34" s="186" t="str">
        <f>AL37</f>
        <v/>
      </c>
      <c r="AT34" s="187" t="s">
        <v>12</v>
      </c>
      <c r="AU34" s="209" t="str">
        <f>AJ37</f>
        <v/>
      </c>
      <c r="AV34" s="267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268">
        <f>SUM(C34,F34,I34,L34,O34,R34,U34,X34,AA34,AD34,AG34,AM34,AP34,AS34)</f>
        <v>0</v>
      </c>
      <c r="AX34" s="269" t="s">
        <v>12</v>
      </c>
      <c r="AY34" s="270">
        <f>SUM(E34,H34,K34,N34,Q34,T34,W34,Z34,AC34,AF34,AI34,AO34,AR34,AU34)</f>
        <v>0</v>
      </c>
      <c r="AZ34" s="271">
        <f t="shared" si="5"/>
        <v>0</v>
      </c>
      <c r="BA34" s="272">
        <f>IF('poznámky'!AQ18=12,'poznámky'!A19)+IF('poznámky'!AQ19=12,'poznámky'!A20)+IF('poznámky'!AQ20=12,'poznámky'!A21)+IF('poznámky'!AQ21=12,'poznámky'!A22)+IF('poznámky'!AQ22=12,'poznámky'!A23)+IF('poznámky'!AQ23=12,'poznámky'!A24)+IF('poznámky'!AQ24=12,'poznámky'!A25)+IF('poznámky'!AQ25=12,'poznámky'!A26)+IF('poznámky'!AQ26=12,'poznámky'!A27)+IF('poznámky'!AQ27=12,'poznámky'!A28)+IF('poznámky'!AQ28=12,'poznámky'!A29)+IF('poznámky'!AQ29=12,'poznámky'!A30)+IF('poznámky'!AQ30=12,'poznámky'!A31)+IF('poznámky'!AQ31=12,'poznámky'!A32)+IF('poznámky'!AQ32=12,'poznámky'!A33)</f>
        <v>12</v>
      </c>
      <c r="BB34" s="273" t="s">
        <v>13</v>
      </c>
      <c r="BC34" s="274" t="str">
        <f t="shared" si="6"/>
        <v/>
      </c>
      <c r="BD34" s="275">
        <f>SUM(AV34,' ---'!BD34)</f>
        <v>0</v>
      </c>
      <c r="BE34" s="276">
        <f>SUM(AW34,' ---'!BE34)</f>
        <v>0</v>
      </c>
      <c r="BF34" s="277" t="s">
        <v>12</v>
      </c>
      <c r="BG34" s="278">
        <f>SUM(AY34,' ---'!BG34)</f>
        <v>0</v>
      </c>
      <c r="BH34" s="222">
        <f t="shared" si="7"/>
        <v>0</v>
      </c>
      <c r="BI34" s="279">
        <f>IF('poznámky'!AY18=12,'poznámky'!A19)+IF('poznámky'!AY19=12,'poznámky'!A20)+IF('poznámky'!AY20=12,'poznámky'!A21)+IF('poznámky'!AY21=12,'poznámky'!A22)+IF('poznámky'!AY22=12,'poznámky'!A23)+IF('poznámky'!AY23=12,'poznámky'!A24)+IF('poznámky'!AY24=12,'poznámky'!A25)+IF('poznámky'!AY25=12,'poznámky'!A26)+IF('poznámky'!AY26=12,'poznámky'!A27)+IF('poznámky'!AY27=12,'poznámky'!A28)+IF('poznámky'!AY28=12,'poznámky'!A29)+IF('poznámky'!AY29=12,'poznámky'!A30)+IF('poznámky'!AY30=12,'poznámky'!A31)+IF('poznámky'!AY31=12,'poznámky'!A32)+IF('poznámky'!AY32=12,'poznámky'!A33)</f>
        <v>12</v>
      </c>
      <c r="BJ34" s="224" t="s">
        <v>13</v>
      </c>
      <c r="BK34" s="225" t="str">
        <f t="shared" si="8"/>
        <v/>
      </c>
      <c r="BM34" s="243"/>
    </row>
    <row r="35" ht="21.75" customHeight="1">
      <c r="A35" s="180">
        <v>13.0</v>
      </c>
      <c r="B35" s="208" t="str">
        <f>' ---'!B35</f>
        <v/>
      </c>
      <c r="C35" s="186"/>
      <c r="D35" s="187" t="s">
        <v>12</v>
      </c>
      <c r="E35" s="189"/>
      <c r="F35" s="186"/>
      <c r="G35" s="187" t="s">
        <v>12</v>
      </c>
      <c r="H35" s="189"/>
      <c r="I35" s="186"/>
      <c r="J35" s="187" t="s">
        <v>12</v>
      </c>
      <c r="K35" s="189"/>
      <c r="L35" s="186"/>
      <c r="M35" s="187" t="s">
        <v>12</v>
      </c>
      <c r="N35" s="189"/>
      <c r="O35" s="186"/>
      <c r="P35" s="187" t="s">
        <v>12</v>
      </c>
      <c r="Q35" s="189"/>
      <c r="R35" s="186"/>
      <c r="S35" s="187" t="s">
        <v>12</v>
      </c>
      <c r="T35" s="189"/>
      <c r="U35" s="186"/>
      <c r="V35" s="187" t="s">
        <v>12</v>
      </c>
      <c r="W35" s="189"/>
      <c r="X35" s="186"/>
      <c r="Y35" s="187" t="s">
        <v>12</v>
      </c>
      <c r="Z35" s="189"/>
      <c r="AA35" s="186"/>
      <c r="AB35" s="187" t="s">
        <v>12</v>
      </c>
      <c r="AC35" s="189"/>
      <c r="AD35" s="186"/>
      <c r="AE35" s="187" t="s">
        <v>12</v>
      </c>
      <c r="AF35" s="189"/>
      <c r="AG35" s="186"/>
      <c r="AH35" s="187" t="s">
        <v>12</v>
      </c>
      <c r="AI35" s="189"/>
      <c r="AJ35" s="186"/>
      <c r="AK35" s="187" t="s">
        <v>12</v>
      </c>
      <c r="AL35" s="188"/>
      <c r="AM35" s="182">
        <v>0.0</v>
      </c>
      <c r="AN35" s="40"/>
      <c r="AO35" s="72"/>
      <c r="AP35" s="186" t="str">
        <f>AO36</f>
        <v/>
      </c>
      <c r="AQ35" s="187" t="s">
        <v>12</v>
      </c>
      <c r="AR35" s="189" t="str">
        <f>AM36</f>
        <v/>
      </c>
      <c r="AS35" s="186" t="str">
        <f>AO37</f>
        <v/>
      </c>
      <c r="AT35" s="187" t="s">
        <v>12</v>
      </c>
      <c r="AU35" s="188" t="str">
        <f>AM37</f>
        <v/>
      </c>
      <c r="AV35" s="267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268">
        <f>SUM(C35,F35,I35,L35,O35,R35,U35,X35,AA35,AD35,AG35,AJ35,AP35,AS35)</f>
        <v>0</v>
      </c>
      <c r="AX35" s="280" t="s">
        <v>12</v>
      </c>
      <c r="AY35" s="270">
        <f>SUM(E35,H35,K35,N35,Q35,T35,W35,Z35,AC35,AF35,AI35,AL35,AR35,AU35)</f>
        <v>0</v>
      </c>
      <c r="AZ35" s="271">
        <f t="shared" si="5"/>
        <v>0</v>
      </c>
      <c r="BA35" s="272">
        <f>IF('poznámky'!AQ18=13,'poznámky'!A19)+IF('poznámky'!AQ19=13,'poznámky'!A20)+IF('poznámky'!AQ20=13,'poznámky'!A21)+IF('poznámky'!AQ21=13,'poznámky'!A22)+IF('poznámky'!AQ22=13,'poznámky'!A23)+IF('poznámky'!AQ23=13,'poznámky'!A24)+IF('poznámky'!AQ24=13,'poznámky'!A25)+IF('poznámky'!AQ25=13,'poznámky'!A26)+IF('poznámky'!AQ26=13,'poznámky'!A27)+IF('poznámky'!AQ27=13,'poznámky'!A28)+IF('poznámky'!AQ28=13,'poznámky'!A29)+IF('poznámky'!AQ29=13,'poznámky'!A30)+IF('poznámky'!AQ30=13,'poznámky'!A31)+IF('poznámky'!AQ31=13,'poznámky'!A32)+IF('poznámky'!AQ32=13,'poznámky'!A33)</f>
        <v>13</v>
      </c>
      <c r="BB35" s="273" t="s">
        <v>13</v>
      </c>
      <c r="BC35" s="274" t="str">
        <f t="shared" si="6"/>
        <v/>
      </c>
      <c r="BD35" s="275">
        <f>SUM(AV35,' ---'!BD35)</f>
        <v>0</v>
      </c>
      <c r="BE35" s="276">
        <f>SUM(AW35,' ---'!BE35)</f>
        <v>0</v>
      </c>
      <c r="BF35" s="277" t="s">
        <v>12</v>
      </c>
      <c r="BG35" s="278">
        <f>SUM(AY35,' ---'!BG35)</f>
        <v>0</v>
      </c>
      <c r="BH35" s="222">
        <f t="shared" si="7"/>
        <v>0</v>
      </c>
      <c r="BI35" s="279">
        <f>IF('poznámky'!AY18=13,'poznámky'!A19)+IF('poznámky'!AY19=13,'poznámky'!A20)+IF('poznámky'!AY20=13,'poznámky'!A21)+IF('poznámky'!AY21=13,'poznámky'!A22)+IF('poznámky'!AY22=13,'poznámky'!A23)+IF('poznámky'!AY23=13,'poznámky'!A24)+IF('poznámky'!AY24=13,'poznámky'!A25)+IF('poznámky'!AY25=13,'poznámky'!A26)+IF('poznámky'!AY26=13,'poznámky'!A27)+IF('poznámky'!AY27=13,'poznámky'!A28)+IF('poznámky'!AY28=13,'poznámky'!A29)+IF('poznámky'!AY29=13,'poznámky'!A30)+IF('poznámky'!AY30=13,'poznámky'!A31)+IF('poznámky'!AY31=13,'poznámky'!A32)+IF('poznámky'!AY32=13,'poznámky'!A33)</f>
        <v>13</v>
      </c>
      <c r="BJ35" s="224" t="s">
        <v>13</v>
      </c>
      <c r="BK35" s="225" t="str">
        <f t="shared" si="8"/>
        <v/>
      </c>
      <c r="BM35" s="243"/>
    </row>
    <row r="36" ht="21.75" customHeight="1">
      <c r="A36" s="180">
        <v>14.0</v>
      </c>
      <c r="B36" s="208" t="str">
        <f>' ---'!B36</f>
        <v/>
      </c>
      <c r="C36" s="186"/>
      <c r="D36" s="187" t="s">
        <v>12</v>
      </c>
      <c r="E36" s="189"/>
      <c r="F36" s="186"/>
      <c r="G36" s="187" t="s">
        <v>12</v>
      </c>
      <c r="H36" s="189"/>
      <c r="I36" s="186"/>
      <c r="J36" s="187" t="s">
        <v>12</v>
      </c>
      <c r="K36" s="189"/>
      <c r="L36" s="186"/>
      <c r="M36" s="187" t="s">
        <v>12</v>
      </c>
      <c r="N36" s="189"/>
      <c r="O36" s="186"/>
      <c r="P36" s="187" t="s">
        <v>12</v>
      </c>
      <c r="Q36" s="189"/>
      <c r="R36" s="186"/>
      <c r="S36" s="187" t="s">
        <v>12</v>
      </c>
      <c r="T36" s="189"/>
      <c r="U36" s="186"/>
      <c r="V36" s="187" t="s">
        <v>12</v>
      </c>
      <c r="W36" s="189"/>
      <c r="X36" s="186"/>
      <c r="Y36" s="187" t="s">
        <v>12</v>
      </c>
      <c r="Z36" s="189"/>
      <c r="AA36" s="186"/>
      <c r="AB36" s="187" t="s">
        <v>12</v>
      </c>
      <c r="AC36" s="189"/>
      <c r="AD36" s="186"/>
      <c r="AE36" s="187" t="s">
        <v>12</v>
      </c>
      <c r="AF36" s="189"/>
      <c r="AG36" s="186"/>
      <c r="AH36" s="187" t="s">
        <v>12</v>
      </c>
      <c r="AI36" s="189"/>
      <c r="AJ36" s="186"/>
      <c r="AK36" s="187" t="s">
        <v>12</v>
      </c>
      <c r="AL36" s="188"/>
      <c r="AM36" s="186"/>
      <c r="AN36" s="187" t="s">
        <v>12</v>
      </c>
      <c r="AO36" s="189"/>
      <c r="AP36" s="182">
        <v>1.0</v>
      </c>
      <c r="AQ36" s="40"/>
      <c r="AR36" s="41"/>
      <c r="AS36" s="186" t="str">
        <f>AR37</f>
        <v/>
      </c>
      <c r="AT36" s="187" t="s">
        <v>12</v>
      </c>
      <c r="AU36" s="188" t="str">
        <f>AP37</f>
        <v/>
      </c>
      <c r="AV36" s="267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268">
        <f>SUM(C36,F36,I36,L36,O36,R36,U36,X36,AA36,AD36,AG36,AJ36,AM36,AS36)</f>
        <v>0</v>
      </c>
      <c r="AX36" s="280" t="s">
        <v>12</v>
      </c>
      <c r="AY36" s="270">
        <f>SUM(E36,H36,K36,N36,Q36,T36,W36,Z36,AC36,AF36,AI36,AL36,AO36,AU36)</f>
        <v>0</v>
      </c>
      <c r="AZ36" s="271">
        <f t="shared" si="5"/>
        <v>0</v>
      </c>
      <c r="BA36" s="272">
        <f>IF('poznámky'!AQ18=14,'poznámky'!A19)+IF('poznámky'!AQ19=14,'poznámky'!A20)+IF('poznámky'!AQ20=14,'poznámky'!A21)+IF('poznámky'!AQ21=14,'poznámky'!A22)+IF('poznámky'!AQ22=14,'poznámky'!A23)+IF('poznámky'!AQ23=14,'poznámky'!A24)+IF('poznámky'!AQ24=14,'poznámky'!A25)+IF('poznámky'!AQ25=14,'poznámky'!A26)+IF('poznámky'!AQ26=14,'poznámky'!A27)+IF('poznámky'!AQ27=14,'poznámky'!A28)+IF('poznámky'!AQ28=14,'poznámky'!A29)+IF('poznámky'!AQ29=14,'poznámky'!A30)+IF('poznámky'!AQ30=14,'poznámky'!A31)+IF('poznámky'!AQ31=14,'poznámky'!A32)+IF('poznámky'!AQ32=14,'poznámky'!A33)</f>
        <v>14</v>
      </c>
      <c r="BB36" s="273" t="s">
        <v>13</v>
      </c>
      <c r="BC36" s="274" t="str">
        <f t="shared" si="6"/>
        <v/>
      </c>
      <c r="BD36" s="275">
        <f>SUM(AV36,' ---'!BD36)</f>
        <v>0</v>
      </c>
      <c r="BE36" s="276">
        <f>SUM(AW36,' ---'!BE36)</f>
        <v>0</v>
      </c>
      <c r="BF36" s="277" t="s">
        <v>12</v>
      </c>
      <c r="BG36" s="278">
        <f>SUM(AY36,' ---'!BG36)</f>
        <v>0</v>
      </c>
      <c r="BH36" s="222">
        <f t="shared" si="7"/>
        <v>0</v>
      </c>
      <c r="BI36" s="279">
        <f>IF('poznámky'!AY18=14,'poznámky'!A19)+IF('poznámky'!AY19=14,'poznámky'!A20)+IF('poznámky'!AY20=14,'poznámky'!A21)+IF('poznámky'!AY21=14,'poznámky'!A22)+IF('poznámky'!AY22=14,'poznámky'!A23)+IF('poznámky'!AY23=14,'poznámky'!A24)+IF('poznámky'!AY24=14,'poznámky'!A25)+IF('poznámky'!AY25=14,'poznámky'!A26)+IF('poznámky'!AY26=14,'poznámky'!A27)+IF('poznámky'!AY27=14,'poznámky'!A28)+IF('poznámky'!AY28=14,'poznámky'!A29)+IF('poznámky'!AY29=14,'poznámky'!A30)+IF('poznámky'!AY30=14,'poznámky'!A31)+IF('poznámky'!AY31=14,'poznámky'!A32)+IF('poznámky'!AY32=14,'poznámky'!A33)</f>
        <v>14</v>
      </c>
      <c r="BJ36" s="224" t="s">
        <v>13</v>
      </c>
      <c r="BK36" s="225" t="str">
        <f t="shared" si="8"/>
        <v/>
      </c>
      <c r="BM36" s="243"/>
    </row>
    <row r="37" ht="21.75" customHeight="1">
      <c r="A37" s="230">
        <v>15.0</v>
      </c>
      <c r="B37" s="208" t="str">
        <f>' ---'!B37</f>
        <v/>
      </c>
      <c r="C37" s="231"/>
      <c r="D37" s="232" t="s">
        <v>12</v>
      </c>
      <c r="E37" s="233"/>
      <c r="F37" s="231"/>
      <c r="G37" s="232" t="s">
        <v>12</v>
      </c>
      <c r="H37" s="233"/>
      <c r="I37" s="231"/>
      <c r="J37" s="232" t="s">
        <v>12</v>
      </c>
      <c r="K37" s="233"/>
      <c r="L37" s="231"/>
      <c r="M37" s="232" t="s">
        <v>12</v>
      </c>
      <c r="N37" s="233"/>
      <c r="O37" s="231"/>
      <c r="P37" s="232" t="s">
        <v>12</v>
      </c>
      <c r="Q37" s="233"/>
      <c r="R37" s="231"/>
      <c r="S37" s="232" t="s">
        <v>12</v>
      </c>
      <c r="T37" s="233"/>
      <c r="U37" s="231"/>
      <c r="V37" s="232" t="s">
        <v>12</v>
      </c>
      <c r="W37" s="233"/>
      <c r="X37" s="231"/>
      <c r="Y37" s="232" t="s">
        <v>12</v>
      </c>
      <c r="Z37" s="234"/>
      <c r="AA37" s="231"/>
      <c r="AB37" s="232" t="s">
        <v>12</v>
      </c>
      <c r="AC37" s="233"/>
      <c r="AD37" s="231"/>
      <c r="AE37" s="232" t="s">
        <v>12</v>
      </c>
      <c r="AF37" s="233"/>
      <c r="AG37" s="231"/>
      <c r="AH37" s="232" t="s">
        <v>12</v>
      </c>
      <c r="AI37" s="233"/>
      <c r="AJ37" s="231"/>
      <c r="AK37" s="232" t="s">
        <v>12</v>
      </c>
      <c r="AL37" s="235"/>
      <c r="AM37" s="231"/>
      <c r="AN37" s="232" t="s">
        <v>12</v>
      </c>
      <c r="AO37" s="233"/>
      <c r="AP37" s="231"/>
      <c r="AQ37" s="232" t="s">
        <v>12</v>
      </c>
      <c r="AR37" s="235"/>
      <c r="AS37" s="182" t="s">
        <v>48</v>
      </c>
      <c r="AT37" s="40"/>
      <c r="AU37" s="72"/>
      <c r="AV37" s="267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268">
        <f>SUM(C37,F37,I37,L37,O37,R37,U37,X37,AA37,AD37,AG37,AJ37,AM37,AP37)</f>
        <v>0</v>
      </c>
      <c r="AX37" s="281" t="s">
        <v>12</v>
      </c>
      <c r="AY37" s="270">
        <f>SUM(E37,H37,K37,N37,Q37,T37,W37,Z37,AC37,AF37,AI37,AL37,AO37,AR37)</f>
        <v>0</v>
      </c>
      <c r="AZ37" s="282">
        <f t="shared" si="5"/>
        <v>0</v>
      </c>
      <c r="BA37" s="283">
        <f>IF('poznámky'!AQ18=15,'poznámky'!A19)+IF('poznámky'!AQ19=15,'poznámky'!A20)+IF('poznámky'!AQ20=15,'poznámky'!A21)+IF('poznámky'!AQ21=15,'poznámky'!A22)+IF('poznámky'!AQ22=15,'poznámky'!A23)+IF('poznámky'!AQ23=15,'poznámky'!A24)+IF('poznámky'!AQ24=15,'poznámky'!A25)+IF('poznámky'!AQ25=15,'poznámky'!A26)+IF('poznámky'!AQ26=15,'poznámky'!A27)+IF('poznámky'!AQ27=15,'poznámky'!A28)+IF('poznámky'!AQ28=15,'poznámky'!A29)+IF('poznámky'!AQ29=15,'poznámky'!A30)+IF('poznámky'!AQ30=15,'poznámky'!A31)+IF('poznámky'!AQ31=15,'poznámky'!A32)+IF('poznámky'!AQ32=15,'poznámky'!A33)</f>
        <v>15</v>
      </c>
      <c r="BB37" s="273" t="s">
        <v>13</v>
      </c>
      <c r="BC37" s="274" t="str">
        <f t="shared" si="6"/>
        <v/>
      </c>
      <c r="BD37" s="275">
        <f>SUM(AV37,' ---'!BD37)</f>
        <v>0</v>
      </c>
      <c r="BE37" s="276">
        <f>SUM(AW37,' ---'!BE37)</f>
        <v>0</v>
      </c>
      <c r="BF37" s="277" t="s">
        <v>12</v>
      </c>
      <c r="BG37" s="278">
        <f>SUM(AY37,' ---'!BG37)</f>
        <v>0</v>
      </c>
      <c r="BH37" s="222">
        <f t="shared" si="7"/>
        <v>0</v>
      </c>
      <c r="BI37" s="284">
        <f>IF('poznámky'!AY18=15,'poznámky'!A19)+IF('poznámky'!AY19=15,'poznámky'!A20)+IF('poznámky'!AY20=15,'poznámky'!A21)+IF('poznámky'!AY21=15,'poznámky'!A22)+IF('poznámky'!AY22=15,'poznámky'!A23)+IF('poznámky'!AY23=15,'poznámky'!A24)+IF('poznámky'!AY24=15,'poznámky'!A25)+IF('poznámky'!AY25=15,'poznámky'!A26)+IF('poznámky'!AY26=15,'poznámky'!A27)+IF('poznámky'!AY27=15,'poznámky'!A28)+IF('poznámky'!AY28=15,'poznámky'!A29)+IF('poznámky'!AY29=15,'poznámky'!A30)+IF('poznámky'!AY30=15,'poznámky'!A31)+IF('poznámky'!AY31=15,'poznámky'!A32)+IF('poznámky'!AY32=15,'poznámky'!A33)</f>
        <v>15</v>
      </c>
      <c r="BJ37" s="224" t="s">
        <v>13</v>
      </c>
      <c r="BK37" s="225" t="str">
        <f t="shared" si="8"/>
        <v/>
      </c>
      <c r="BM37" s="243"/>
    </row>
    <row r="38" ht="21.75" customHeight="1">
      <c r="A38" s="148" t="s">
        <v>50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49"/>
      <c r="BD38" s="241"/>
      <c r="BE38" s="241"/>
      <c r="BF38" s="241"/>
      <c r="BG38" s="241"/>
      <c r="BH38" s="241"/>
      <c r="BI38" s="241"/>
      <c r="BJ38" s="241"/>
      <c r="BK38" s="241"/>
      <c r="BM38" s="151"/>
    </row>
    <row r="39" ht="21.75" customHeight="1">
      <c r="A39" s="151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M39" s="151"/>
    </row>
    <row r="40" ht="21.75" customHeight="1">
      <c r="A40" s="151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M40" s="151"/>
    </row>
    <row r="41" ht="21.75" customHeight="1">
      <c r="A41" s="151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M41" s="151"/>
    </row>
    <row r="42" ht="21.75" customHeight="1">
      <c r="A42" s="151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M42" s="151"/>
    </row>
    <row r="43" ht="21.75" customHeight="1">
      <c r="A43" s="151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M43" s="151"/>
    </row>
    <row r="44" ht="21.75" customHeight="1">
      <c r="A44" s="151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M44" s="151"/>
    </row>
    <row r="45" ht="21.75" customHeight="1">
      <c r="A45" s="151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M45" s="151"/>
    </row>
    <row r="46" ht="21.75" customHeight="1">
      <c r="A46" s="151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M46" s="151"/>
    </row>
    <row r="47" ht="21.75" customHeight="1">
      <c r="A47" s="151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M47" s="151"/>
    </row>
    <row r="48" ht="21.75" customHeight="1">
      <c r="A48" s="151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M48" s="151"/>
    </row>
    <row r="49" ht="21.75" customHeight="1">
      <c r="A49" s="151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M49" s="151"/>
    </row>
    <row r="50" ht="21.75" customHeight="1">
      <c r="A50" s="1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M50" s="151"/>
    </row>
    <row r="51" ht="21.75" customHeight="1">
      <c r="A51" s="151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M51" s="151"/>
    </row>
    <row r="52" ht="21.75" customHeight="1">
      <c r="A52" s="151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M52" s="151"/>
    </row>
    <row r="53" ht="21.75" customHeight="1">
      <c r="A53" s="151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M53" s="151"/>
    </row>
    <row r="54" ht="21.75" customHeight="1">
      <c r="A54" s="151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M54" s="151"/>
    </row>
    <row r="55" ht="21.75" customHeight="1">
      <c r="A55" s="151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M55" s="151"/>
    </row>
    <row r="56" ht="21.75" customHeight="1">
      <c r="A56" s="151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M56" s="151"/>
    </row>
    <row r="57" ht="21.75" customHeight="1">
      <c r="A57" s="151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M57" s="151"/>
    </row>
    <row r="58" ht="21.75" customHeight="1">
      <c r="A58" s="1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M58" s="151"/>
    </row>
    <row r="59" ht="21.75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M59" s="151"/>
    </row>
    <row r="60" ht="21.75" customHeight="1">
      <c r="A60" s="1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M60" s="151"/>
    </row>
    <row r="61" ht="21.75" customHeight="1">
      <c r="A61" s="1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M61" s="151"/>
    </row>
    <row r="62" ht="21.75" customHeight="1">
      <c r="A62" s="1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M62" s="151"/>
    </row>
    <row r="63" ht="21.75" customHeight="1">
      <c r="A63" s="151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M63" s="151"/>
    </row>
    <row r="64" ht="21.75" customHeight="1">
      <c r="A64" s="151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M64" s="151"/>
    </row>
    <row r="65" ht="21.75" customHeight="1">
      <c r="A65" s="151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M65" s="151"/>
    </row>
    <row r="66" ht="21.75" customHeight="1">
      <c r="A66" s="151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M66" s="151"/>
    </row>
    <row r="67" ht="21.75" customHeight="1">
      <c r="A67" s="151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M67" s="151"/>
    </row>
    <row r="68" ht="21.75" customHeight="1">
      <c r="A68" s="151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M68" s="151"/>
    </row>
    <row r="69" ht="21.75" customHeight="1">
      <c r="A69" s="151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M69" s="151"/>
    </row>
    <row r="70" ht="21.75" customHeight="1">
      <c r="A70" s="151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M70" s="151"/>
    </row>
    <row r="71" ht="21.75" customHeight="1">
      <c r="A71" s="151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M71" s="151"/>
    </row>
    <row r="72" ht="21.75" customHeight="1">
      <c r="A72" s="151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M72" s="151"/>
    </row>
    <row r="73" ht="21.75" customHeight="1">
      <c r="A73" s="151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M73" s="151"/>
    </row>
    <row r="74" ht="21.75" customHeight="1">
      <c r="A74" s="151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M74" s="151"/>
    </row>
    <row r="75" ht="21.75" customHeight="1">
      <c r="A75" s="151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M75" s="151"/>
    </row>
    <row r="76" ht="21.75" customHeight="1">
      <c r="A76" s="151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M76" s="151"/>
    </row>
    <row r="77" ht="21.75" customHeight="1">
      <c r="A77" s="151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M77" s="151"/>
    </row>
    <row r="78" ht="21.75" customHeight="1">
      <c r="A78" s="151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M78" s="151"/>
    </row>
    <row r="79" ht="21.75" customHeight="1">
      <c r="A79" s="151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M79" s="151"/>
    </row>
    <row r="80" ht="21.75" customHeight="1">
      <c r="A80" s="151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M80" s="151"/>
    </row>
    <row r="81" ht="21.75" customHeight="1">
      <c r="A81" s="151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M81" s="151"/>
    </row>
    <row r="82" ht="21.75" customHeight="1">
      <c r="A82" s="151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M82" s="151"/>
    </row>
    <row r="83" ht="21.75" customHeight="1">
      <c r="A83" s="151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M83" s="151"/>
    </row>
    <row r="84" ht="21.75" customHeight="1">
      <c r="A84" s="151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M84" s="151"/>
    </row>
    <row r="85" ht="21.75" customHeight="1">
      <c r="A85" s="151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M85" s="151"/>
    </row>
    <row r="86" ht="21.75" customHeight="1">
      <c r="A86" s="15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M86" s="151"/>
    </row>
    <row r="87" ht="21.75" customHeight="1">
      <c r="A87" s="151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M87" s="151"/>
    </row>
    <row r="88" ht="21.75" customHeight="1">
      <c r="A88" s="15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M88" s="151"/>
    </row>
    <row r="89" ht="21.75" customHeight="1">
      <c r="A89" s="151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M89" s="151"/>
    </row>
    <row r="90" ht="21.75" customHeight="1">
      <c r="A90" s="15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M90" s="151"/>
    </row>
    <row r="91" ht="21.75" customHeight="1">
      <c r="A91" s="151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M91" s="151"/>
    </row>
    <row r="92" ht="21.75" customHeight="1">
      <c r="A92" s="151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M92" s="151"/>
    </row>
    <row r="93" ht="21.75" customHeight="1">
      <c r="A93" s="151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M93" s="151"/>
    </row>
    <row r="94" ht="21.75" customHeight="1">
      <c r="A94" s="151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M94" s="151"/>
    </row>
    <row r="95" ht="21.75" customHeight="1">
      <c r="A95" s="151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M95" s="151"/>
    </row>
    <row r="96" ht="21.75" customHeight="1">
      <c r="A96" s="151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M96" s="151"/>
    </row>
    <row r="97" ht="21.75" customHeight="1">
      <c r="A97" s="151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M97" s="151"/>
    </row>
    <row r="98" ht="21.75" customHeight="1">
      <c r="A98" s="151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M98" s="151"/>
    </row>
    <row r="99" ht="21.75" customHeight="1">
      <c r="A99" s="151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M99" s="151"/>
    </row>
    <row r="100" ht="21.75" customHeight="1">
      <c r="A100" s="151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M100" s="151"/>
    </row>
    <row r="101" ht="21.75" customHeight="1">
      <c r="A101" s="151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M101" s="151"/>
    </row>
    <row r="102" ht="21.75" customHeight="1">
      <c r="A102" s="151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M102" s="151"/>
    </row>
    <row r="103" ht="21.75" customHeight="1">
      <c r="A103" s="15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M103" s="151"/>
    </row>
    <row r="104" ht="21.75" customHeight="1">
      <c r="A104" s="15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M104" s="151"/>
    </row>
    <row r="105" ht="21.75" customHeight="1">
      <c r="A105" s="151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M105" s="151"/>
    </row>
    <row r="106" ht="21.75" customHeight="1">
      <c r="A106" s="151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M106" s="151"/>
    </row>
    <row r="107" ht="21.75" customHeight="1">
      <c r="A107" s="151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M107" s="151"/>
    </row>
    <row r="108" ht="21.75" customHeight="1">
      <c r="A108" s="151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M108" s="151"/>
    </row>
    <row r="109" ht="21.75" customHeight="1">
      <c r="A109" s="151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M109" s="151"/>
    </row>
    <row r="110" ht="21.75" customHeight="1">
      <c r="A110" s="151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M110" s="151"/>
    </row>
    <row r="111" ht="21.75" customHeight="1">
      <c r="A111" s="151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M111" s="151"/>
    </row>
    <row r="112" ht="21.75" customHeight="1">
      <c r="A112" s="151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M112" s="151"/>
    </row>
    <row r="113" ht="21.75" customHeight="1">
      <c r="A113" s="151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M113" s="151"/>
    </row>
    <row r="114" ht="21.75" customHeight="1">
      <c r="A114" s="151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M114" s="151"/>
    </row>
    <row r="115" ht="21.75" customHeight="1">
      <c r="A115" s="151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M115" s="151"/>
    </row>
    <row r="116" ht="21.75" customHeight="1">
      <c r="A116" s="151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M116" s="151"/>
    </row>
    <row r="117" ht="21.75" customHeight="1">
      <c r="A117" s="151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M117" s="151"/>
    </row>
    <row r="118" ht="21.75" customHeight="1">
      <c r="A118" s="151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M118" s="151"/>
    </row>
    <row r="119" ht="21.75" customHeight="1">
      <c r="A119" s="151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M119" s="151"/>
    </row>
    <row r="120" ht="21.75" customHeight="1">
      <c r="A120" s="151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M120" s="151"/>
    </row>
    <row r="121" ht="21.75" customHeight="1">
      <c r="A121" s="15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M121" s="151"/>
    </row>
    <row r="122" ht="21.75" customHeight="1">
      <c r="A122" s="151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M122" s="151"/>
    </row>
    <row r="123" ht="21.75" customHeight="1">
      <c r="A123" s="15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M123" s="151"/>
    </row>
    <row r="124" ht="21.75" customHeight="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M124" s="151"/>
    </row>
    <row r="125" ht="21.75" customHeight="1">
      <c r="A125" s="15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M125" s="151"/>
    </row>
    <row r="126" ht="21.75" customHeight="1">
      <c r="A126" s="151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M126" s="151"/>
    </row>
    <row r="127" ht="21.75" customHeight="1">
      <c r="A127" s="151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M127" s="151"/>
    </row>
    <row r="128" ht="21.75" customHeight="1">
      <c r="A128" s="151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M128" s="151"/>
    </row>
    <row r="129" ht="21.75" customHeight="1">
      <c r="A129" s="151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M129" s="151"/>
    </row>
    <row r="130" ht="21.75" customHeight="1">
      <c r="A130" s="151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M130" s="151"/>
    </row>
    <row r="131" ht="21.75" customHeight="1">
      <c r="A131" s="151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M131" s="151"/>
    </row>
    <row r="132" ht="21.75" customHeight="1">
      <c r="A132" s="151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M132" s="151"/>
    </row>
    <row r="133" ht="21.75" customHeight="1">
      <c r="A133" s="151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M133" s="151"/>
    </row>
    <row r="134" ht="21.75" customHeight="1">
      <c r="A134" s="151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M134" s="151"/>
    </row>
    <row r="135" ht="21.75" customHeight="1">
      <c r="A135" s="151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M135" s="151"/>
    </row>
    <row r="136" ht="21.75" customHeight="1">
      <c r="A136" s="151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M136" s="151"/>
    </row>
    <row r="137" ht="21.75" customHeight="1">
      <c r="A137" s="151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M137" s="151"/>
    </row>
    <row r="138" ht="21.75" customHeight="1">
      <c r="A138" s="151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M138" s="151"/>
    </row>
    <row r="139" ht="21.75" customHeight="1">
      <c r="A139" s="151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M139" s="151"/>
    </row>
    <row r="140" ht="21.75" customHeight="1">
      <c r="A140" s="151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M140" s="151"/>
    </row>
    <row r="141" ht="21.75" customHeight="1">
      <c r="A141" s="151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M141" s="151"/>
    </row>
    <row r="142" ht="21.75" customHeight="1">
      <c r="A142" s="151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M142" s="151"/>
    </row>
    <row r="143" ht="21.75" customHeight="1">
      <c r="A143" s="151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M143" s="151"/>
    </row>
    <row r="144" ht="21.75" customHeight="1">
      <c r="A144" s="151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M144" s="151"/>
    </row>
    <row r="145" ht="21.75" customHeight="1">
      <c r="A145" s="151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M145" s="151"/>
    </row>
    <row r="146" ht="21.75" customHeight="1">
      <c r="A146" s="15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M146" s="151"/>
    </row>
    <row r="147" ht="21.75" customHeight="1">
      <c r="A147" s="151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M147" s="151"/>
    </row>
    <row r="148" ht="21.75" customHeight="1">
      <c r="A148" s="15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M148" s="151"/>
    </row>
    <row r="149" ht="21.75" customHeight="1">
      <c r="A149" s="151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M149" s="151"/>
    </row>
    <row r="150" ht="21.75" customHeight="1">
      <c r="A150" s="151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M150" s="151"/>
    </row>
    <row r="151" ht="21.75" customHeight="1">
      <c r="A151" s="151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M151" s="151"/>
    </row>
    <row r="152" ht="21.75" customHeight="1">
      <c r="A152" s="151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M152" s="151"/>
    </row>
    <row r="153" ht="21.75" customHeight="1">
      <c r="A153" s="151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M153" s="151"/>
    </row>
    <row r="154" ht="21.75" customHeight="1">
      <c r="A154" s="151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M154" s="151"/>
    </row>
    <row r="155" ht="21.75" customHeight="1">
      <c r="A155" s="151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M155" s="151"/>
    </row>
    <row r="156" ht="21.75" customHeight="1">
      <c r="A156" s="151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M156" s="151"/>
    </row>
    <row r="157" ht="21.75" customHeight="1">
      <c r="A157" s="151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M157" s="151"/>
    </row>
    <row r="158" ht="21.75" customHeight="1">
      <c r="A158" s="151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M158" s="151"/>
    </row>
    <row r="159" ht="21.75" customHeight="1">
      <c r="A159" s="151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M159" s="151"/>
    </row>
    <row r="160" ht="21.75" customHeight="1">
      <c r="A160" s="151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M160" s="151"/>
    </row>
    <row r="161" ht="21.75" customHeight="1">
      <c r="A161" s="151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M161" s="151"/>
    </row>
    <row r="162" ht="21.75" customHeight="1">
      <c r="A162" s="151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M162" s="151"/>
    </row>
    <row r="163" ht="21.75" customHeight="1">
      <c r="A163" s="151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M163" s="151"/>
    </row>
    <row r="164" ht="21.75" customHeight="1">
      <c r="A164" s="151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M164" s="151"/>
    </row>
    <row r="165" ht="21.75" customHeight="1">
      <c r="A165" s="151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M165" s="151"/>
    </row>
    <row r="166" ht="21.75" customHeight="1">
      <c r="A166" s="151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M166" s="151"/>
    </row>
    <row r="167" ht="21.75" customHeight="1">
      <c r="A167" s="151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M167" s="151"/>
    </row>
    <row r="168" ht="21.75" customHeight="1">
      <c r="A168" s="151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M168" s="151"/>
    </row>
    <row r="169" ht="21.75" customHeight="1">
      <c r="A169" s="151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M169" s="151"/>
    </row>
    <row r="170" ht="21.75" customHeight="1">
      <c r="A170" s="151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M170" s="151"/>
    </row>
    <row r="171" ht="21.75" customHeight="1">
      <c r="A171" s="151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M171" s="151"/>
    </row>
    <row r="172" ht="21.75" customHeight="1">
      <c r="A172" s="151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M172" s="151"/>
    </row>
    <row r="173" ht="21.75" customHeight="1">
      <c r="A173" s="151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M173" s="151"/>
    </row>
    <row r="174" ht="21.75" customHeight="1">
      <c r="A174" s="151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M174" s="151"/>
    </row>
    <row r="175" ht="21.75" customHeight="1">
      <c r="A175" s="151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M175" s="151"/>
    </row>
    <row r="176" ht="21.75" customHeight="1">
      <c r="A176" s="151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M176" s="151"/>
    </row>
    <row r="177" ht="21.75" customHeight="1">
      <c r="A177" s="151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M177" s="151"/>
    </row>
    <row r="178" ht="21.75" customHeight="1">
      <c r="A178" s="151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M178" s="151"/>
    </row>
    <row r="179" ht="21.75" customHeight="1">
      <c r="A179" s="151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M179" s="151"/>
    </row>
    <row r="180" ht="21.75" customHeight="1">
      <c r="A180" s="151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M180" s="151"/>
    </row>
    <row r="181" ht="21.75" customHeight="1">
      <c r="A181" s="151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M181" s="151"/>
    </row>
    <row r="182" ht="21.75" customHeight="1">
      <c r="A182" s="151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M182" s="151"/>
    </row>
    <row r="183" ht="21.75" customHeight="1">
      <c r="A183" s="151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M183" s="151"/>
    </row>
    <row r="184" ht="21.75" customHeight="1">
      <c r="A184" s="151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M184" s="151"/>
    </row>
    <row r="185" ht="21.75" customHeight="1">
      <c r="A185" s="151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M185" s="151"/>
    </row>
    <row r="186" ht="21.75" customHeight="1">
      <c r="A186" s="151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M186" s="151"/>
    </row>
    <row r="187" ht="21.75" customHeight="1">
      <c r="A187" s="151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M187" s="151"/>
    </row>
    <row r="188" ht="21.75" customHeight="1">
      <c r="A188" s="151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M188" s="151"/>
    </row>
    <row r="189" ht="21.75" customHeight="1">
      <c r="A189" s="151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M189" s="151"/>
    </row>
    <row r="190" ht="21.75" customHeight="1">
      <c r="A190" s="151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M190" s="151"/>
    </row>
    <row r="191" ht="21.75" customHeight="1">
      <c r="A191" s="151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M191" s="151"/>
    </row>
    <row r="192" ht="21.75" customHeight="1">
      <c r="A192" s="151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M192" s="151"/>
    </row>
    <row r="193" ht="21.75" customHeight="1">
      <c r="A193" s="151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M193" s="151"/>
    </row>
    <row r="194" ht="21.75" customHeight="1">
      <c r="A194" s="151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M194" s="151"/>
    </row>
    <row r="195" ht="21.75" customHeight="1">
      <c r="A195" s="151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M195" s="151"/>
    </row>
    <row r="196" ht="21.75" customHeight="1">
      <c r="A196" s="151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M196" s="151"/>
    </row>
    <row r="197" ht="21.75" customHeight="1">
      <c r="A197" s="151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M197" s="151"/>
    </row>
    <row r="198" ht="21.75" customHeight="1">
      <c r="A198" s="151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M198" s="151"/>
    </row>
    <row r="199" ht="21.75" customHeight="1">
      <c r="A199" s="151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M199" s="151"/>
    </row>
    <row r="200" ht="21.75" customHeight="1">
      <c r="A200" s="151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M200" s="151"/>
    </row>
    <row r="201" ht="21.75" customHeight="1">
      <c r="A201" s="151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M201" s="151"/>
    </row>
    <row r="202" ht="21.75" customHeight="1">
      <c r="A202" s="151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M202" s="151"/>
    </row>
    <row r="203" ht="21.75" customHeight="1">
      <c r="A203" s="151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M203" s="151"/>
    </row>
    <row r="204" ht="21.75" customHeight="1">
      <c r="A204" s="151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M204" s="151"/>
    </row>
    <row r="205" ht="21.75" customHeight="1">
      <c r="A205" s="151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M205" s="151"/>
    </row>
    <row r="206" ht="21.75" customHeight="1">
      <c r="A206" s="151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M206" s="151"/>
    </row>
    <row r="207" ht="21.75" customHeight="1">
      <c r="A207" s="151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M207" s="151"/>
    </row>
    <row r="208" ht="21.75" customHeight="1">
      <c r="A208" s="151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M208" s="151"/>
    </row>
    <row r="209" ht="21.75" customHeight="1">
      <c r="A209" s="151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M209" s="151"/>
    </row>
    <row r="210" ht="21.75" customHeight="1">
      <c r="A210" s="151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M210" s="151"/>
    </row>
    <row r="211" ht="21.75" customHeight="1">
      <c r="A211" s="151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M211" s="151"/>
    </row>
    <row r="212" ht="21.75" customHeight="1">
      <c r="A212" s="151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M212" s="151"/>
    </row>
    <row r="213" ht="21.75" customHeight="1">
      <c r="A213" s="151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M213" s="151"/>
    </row>
    <row r="214" ht="21.75" customHeight="1">
      <c r="A214" s="151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M214" s="151"/>
    </row>
    <row r="215" ht="21.75" customHeight="1">
      <c r="A215" s="151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M215" s="151"/>
    </row>
    <row r="216" ht="21.75" customHeight="1">
      <c r="A216" s="151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M216" s="151"/>
    </row>
    <row r="217" ht="21.75" customHeight="1">
      <c r="A217" s="151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M217" s="151"/>
    </row>
    <row r="218" ht="21.75" customHeight="1">
      <c r="A218" s="151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M218" s="151"/>
    </row>
    <row r="219" ht="21.75" customHeight="1">
      <c r="A219" s="151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M219" s="151"/>
    </row>
    <row r="220" ht="21.75" customHeight="1">
      <c r="A220" s="151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M220" s="151"/>
    </row>
    <row r="221" ht="21.75" customHeight="1">
      <c r="A221" s="151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M221" s="151"/>
    </row>
    <row r="222" ht="21.75" customHeight="1">
      <c r="A222" s="151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M222" s="151"/>
    </row>
    <row r="223" ht="21.75" customHeight="1">
      <c r="A223" s="151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M223" s="151"/>
    </row>
    <row r="224" ht="21.75" customHeight="1">
      <c r="A224" s="151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M224" s="151"/>
    </row>
    <row r="225" ht="21.75" customHeight="1">
      <c r="A225" s="151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M225" s="151"/>
    </row>
    <row r="226" ht="21.75" customHeight="1">
      <c r="A226" s="151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M226" s="151"/>
    </row>
    <row r="227" ht="21.75" customHeight="1">
      <c r="A227" s="151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M227" s="151"/>
    </row>
    <row r="228" ht="21.75" customHeight="1">
      <c r="A228" s="151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M228" s="151"/>
    </row>
    <row r="229" ht="21.75" customHeight="1">
      <c r="A229" s="151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M229" s="151"/>
    </row>
    <row r="230" ht="21.75" customHeight="1">
      <c r="A230" s="151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M230" s="151"/>
    </row>
    <row r="231" ht="21.75" customHeight="1">
      <c r="A231" s="151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M231" s="151"/>
    </row>
    <row r="232" ht="21.75" customHeight="1">
      <c r="A232" s="151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M232" s="151"/>
    </row>
    <row r="233" ht="21.75" customHeight="1">
      <c r="A233" s="151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M233" s="151"/>
    </row>
    <row r="234" ht="21.75" customHeight="1">
      <c r="A234" s="151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M234" s="151"/>
    </row>
    <row r="235" ht="21.75" customHeight="1">
      <c r="A235" s="151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M235" s="151"/>
    </row>
    <row r="236" ht="21.75" customHeight="1">
      <c r="A236" s="151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M236" s="151"/>
    </row>
    <row r="237" ht="21.75" customHeight="1">
      <c r="A237" s="151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M237" s="151"/>
    </row>
    <row r="238" ht="21.75" customHeight="1">
      <c r="A238" s="151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M238" s="151"/>
    </row>
    <row r="239" ht="21.75" customHeight="1">
      <c r="A239" s="151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M239" s="151"/>
    </row>
    <row r="240" ht="21.75" customHeight="1">
      <c r="A240" s="151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M240" s="151"/>
    </row>
    <row r="241" ht="21.75" customHeight="1">
      <c r="A241" s="151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M241" s="151"/>
    </row>
    <row r="242" ht="21.75" customHeight="1">
      <c r="A242" s="151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M242" s="151"/>
    </row>
    <row r="243" ht="21.75" customHeight="1">
      <c r="A243" s="151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M243" s="151"/>
    </row>
    <row r="244" ht="21.75" customHeight="1">
      <c r="A244" s="151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M244" s="151"/>
    </row>
    <row r="245" ht="21.75" customHeight="1">
      <c r="A245" s="151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M245" s="151"/>
    </row>
    <row r="246" ht="21.75" customHeight="1">
      <c r="A246" s="151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M246" s="151"/>
    </row>
    <row r="247" ht="21.75" customHeight="1">
      <c r="A247" s="151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M247" s="151"/>
    </row>
    <row r="248" ht="21.75" customHeight="1">
      <c r="A248" s="151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M248" s="151"/>
    </row>
    <row r="249" ht="21.75" customHeight="1">
      <c r="A249" s="151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M249" s="151"/>
    </row>
    <row r="250" ht="21.75" customHeight="1">
      <c r="A250" s="151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M250" s="151"/>
    </row>
    <row r="251" ht="21.75" customHeight="1">
      <c r="A251" s="151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M251" s="151"/>
    </row>
    <row r="252" ht="21.75" customHeight="1">
      <c r="A252" s="151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M252" s="151"/>
    </row>
    <row r="253" ht="21.75" customHeight="1">
      <c r="A253" s="151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M253" s="151"/>
    </row>
    <row r="254" ht="21.75" customHeight="1">
      <c r="A254" s="151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M254" s="151"/>
    </row>
    <row r="255" ht="21.75" customHeight="1">
      <c r="A255" s="151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M255" s="151"/>
    </row>
    <row r="256" ht="21.75" customHeight="1">
      <c r="A256" s="151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M256" s="151"/>
    </row>
    <row r="257" ht="21.75" customHeight="1">
      <c r="A257" s="151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M257" s="151"/>
    </row>
    <row r="258" ht="21.75" customHeight="1">
      <c r="A258" s="151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M258" s="151"/>
    </row>
    <row r="259" ht="21.75" customHeight="1">
      <c r="A259" s="151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M259" s="151"/>
    </row>
    <row r="260" ht="21.75" customHeight="1">
      <c r="A260" s="151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M260" s="151"/>
    </row>
    <row r="261" ht="21.75" customHeight="1">
      <c r="A261" s="151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M261" s="151"/>
    </row>
    <row r="262" ht="21.75" customHeight="1">
      <c r="A262" s="151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M262" s="151"/>
    </row>
    <row r="263" ht="21.75" customHeight="1">
      <c r="A263" s="151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M263" s="151"/>
    </row>
    <row r="264" ht="21.75" customHeight="1">
      <c r="A264" s="151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M264" s="151"/>
    </row>
    <row r="265" ht="21.75" customHeight="1">
      <c r="A265" s="151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M265" s="151"/>
    </row>
    <row r="266" ht="21.75" customHeight="1">
      <c r="A266" s="151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M266" s="151"/>
    </row>
    <row r="267" ht="21.75" customHeight="1">
      <c r="A267" s="151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M267" s="151"/>
    </row>
    <row r="268" ht="21.75" customHeight="1">
      <c r="A268" s="151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  <c r="BM268" s="151"/>
    </row>
    <row r="269" ht="21.75" customHeight="1">
      <c r="A269" s="151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  <c r="BM269" s="151"/>
    </row>
    <row r="270" ht="21.75" customHeight="1">
      <c r="A270" s="151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  <c r="BM270" s="151"/>
    </row>
    <row r="271" ht="21.75" customHeight="1">
      <c r="A271" s="151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M271" s="151"/>
    </row>
    <row r="272" ht="21.75" customHeight="1">
      <c r="A272" s="151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M272" s="151"/>
    </row>
    <row r="273" ht="21.75" customHeight="1">
      <c r="A273" s="151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M273" s="151"/>
    </row>
    <row r="274" ht="21.75" customHeight="1">
      <c r="A274" s="151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M274" s="151"/>
    </row>
    <row r="275" ht="21.75" customHeight="1">
      <c r="A275" s="151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M275" s="151"/>
    </row>
    <row r="276" ht="21.75" customHeight="1">
      <c r="A276" s="151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M276" s="151"/>
    </row>
    <row r="277" ht="21.75" customHeight="1">
      <c r="A277" s="151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  <c r="BM277" s="151"/>
    </row>
    <row r="278" ht="21.75" customHeight="1">
      <c r="A278" s="151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  <c r="BM278" s="151"/>
    </row>
    <row r="279" ht="21.75" customHeight="1">
      <c r="A279" s="151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  <c r="BM279" s="151"/>
    </row>
    <row r="280" ht="21.75" customHeight="1">
      <c r="A280" s="151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  <c r="BM280" s="151"/>
    </row>
    <row r="281" ht="21.75" customHeight="1">
      <c r="A281" s="151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  <c r="BM281" s="151"/>
    </row>
    <row r="282" ht="21.75" customHeight="1">
      <c r="A282" s="151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  <c r="BM282" s="151"/>
    </row>
    <row r="283" ht="21.75" customHeight="1">
      <c r="A283" s="151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  <c r="BM283" s="151"/>
    </row>
    <row r="284" ht="21.75" customHeight="1">
      <c r="A284" s="151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M284" s="151"/>
    </row>
    <row r="285" ht="21.75" customHeight="1">
      <c r="A285" s="151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M285" s="151"/>
    </row>
    <row r="286" ht="21.75" customHeight="1">
      <c r="A286" s="151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M286" s="151"/>
    </row>
    <row r="287" ht="21.75" customHeight="1">
      <c r="A287" s="151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  <c r="BM287" s="151"/>
    </row>
    <row r="288" ht="21.75" customHeight="1">
      <c r="A288" s="151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  <c r="BM288" s="151"/>
    </row>
    <row r="289" ht="21.75" customHeight="1">
      <c r="A289" s="151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  <c r="BM289" s="151"/>
    </row>
    <row r="290" ht="21.75" customHeight="1">
      <c r="A290" s="151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M290" s="151"/>
    </row>
    <row r="291" ht="21.75" customHeight="1">
      <c r="A291" s="151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M291" s="151"/>
    </row>
    <row r="292" ht="21.75" customHeight="1">
      <c r="A292" s="151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M292" s="151"/>
    </row>
    <row r="293" ht="21.75" customHeight="1">
      <c r="A293" s="151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  <c r="BM293" s="151"/>
    </row>
    <row r="294" ht="21.75" customHeight="1">
      <c r="A294" s="151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  <c r="BM294" s="151"/>
    </row>
    <row r="295" ht="21.75" customHeight="1">
      <c r="A295" s="151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  <c r="BM295" s="151"/>
    </row>
    <row r="296" ht="21.75" customHeight="1">
      <c r="A296" s="151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  <c r="BM296" s="151"/>
    </row>
    <row r="297" ht="21.75" customHeight="1">
      <c r="A297" s="151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  <c r="BM297" s="151"/>
    </row>
    <row r="298" ht="21.75" customHeight="1">
      <c r="A298" s="151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  <c r="BM298" s="151"/>
    </row>
    <row r="299" ht="21.75" customHeight="1">
      <c r="A299" s="151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  <c r="BM299" s="151"/>
    </row>
    <row r="300" ht="21.75" customHeight="1">
      <c r="A300" s="151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M300" s="151"/>
    </row>
    <row r="301" ht="21.75" customHeight="1">
      <c r="A301" s="151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  <c r="BM301" s="151"/>
    </row>
    <row r="302" ht="21.75" customHeight="1">
      <c r="A302" s="151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  <c r="BM302" s="151"/>
    </row>
    <row r="303" ht="21.75" customHeight="1">
      <c r="A303" s="151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  <c r="BM303" s="151"/>
    </row>
    <row r="304" ht="21.75" customHeight="1">
      <c r="A304" s="151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  <c r="BM304" s="151"/>
    </row>
    <row r="305" ht="21.75" customHeight="1">
      <c r="A305" s="151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M305" s="151"/>
    </row>
    <row r="306" ht="21.75" customHeight="1">
      <c r="A306" s="151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M306" s="151"/>
    </row>
    <row r="307" ht="21.75" customHeight="1">
      <c r="A307" s="151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M307" s="151"/>
    </row>
    <row r="308" ht="21.75" customHeight="1">
      <c r="A308" s="151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M308" s="151"/>
    </row>
    <row r="309" ht="21.75" customHeight="1">
      <c r="A309" s="151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M309" s="151"/>
    </row>
    <row r="310" ht="21.75" customHeight="1">
      <c r="A310" s="151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M310" s="151"/>
    </row>
    <row r="311" ht="21.75" customHeight="1">
      <c r="A311" s="151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M311" s="151"/>
    </row>
    <row r="312" ht="21.75" customHeight="1">
      <c r="A312" s="151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M312" s="151"/>
    </row>
    <row r="313" ht="21.75" customHeight="1">
      <c r="A313" s="151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M313" s="151"/>
    </row>
    <row r="314" ht="21.75" customHeight="1">
      <c r="A314" s="151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M314" s="151"/>
    </row>
    <row r="315" ht="21.75" customHeight="1">
      <c r="A315" s="151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M315" s="151"/>
    </row>
    <row r="316" ht="21.75" customHeight="1">
      <c r="A316" s="151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M316" s="151"/>
    </row>
    <row r="317" ht="21.75" customHeight="1">
      <c r="A317" s="151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M317" s="151"/>
    </row>
    <row r="318" ht="21.75" customHeight="1">
      <c r="A318" s="151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  <c r="BM318" s="151"/>
    </row>
    <row r="319" ht="21.75" customHeight="1">
      <c r="A319" s="151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M319" s="151"/>
    </row>
    <row r="320" ht="21.75" customHeight="1">
      <c r="A320" s="151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  <c r="BM320" s="151"/>
    </row>
    <row r="321" ht="21.75" customHeight="1">
      <c r="A321" s="151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  <c r="BM321" s="151"/>
    </row>
    <row r="322" ht="21.75" customHeight="1">
      <c r="A322" s="151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M322" s="151"/>
    </row>
    <row r="323" ht="21.75" customHeight="1">
      <c r="A323" s="151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M323" s="151"/>
    </row>
    <row r="324" ht="21.75" customHeight="1">
      <c r="A324" s="151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M324" s="151"/>
    </row>
    <row r="325" ht="21.75" customHeight="1">
      <c r="A325" s="151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M325" s="151"/>
    </row>
    <row r="326" ht="21.75" customHeight="1">
      <c r="A326" s="151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M326" s="151"/>
    </row>
    <row r="327" ht="21.75" customHeight="1">
      <c r="A327" s="151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M327" s="151"/>
    </row>
    <row r="328" ht="21.75" customHeight="1">
      <c r="A328" s="151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M328" s="151"/>
    </row>
    <row r="329" ht="21.75" customHeight="1">
      <c r="A329" s="151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  <c r="BM329" s="151"/>
    </row>
    <row r="330" ht="21.75" customHeight="1">
      <c r="A330" s="151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M330" s="151"/>
    </row>
    <row r="331" ht="21.75" customHeight="1">
      <c r="A331" s="151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M331" s="151"/>
    </row>
    <row r="332" ht="21.75" customHeight="1">
      <c r="A332" s="151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M332" s="151"/>
    </row>
    <row r="333" ht="21.75" customHeight="1">
      <c r="A333" s="151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M333" s="151"/>
    </row>
    <row r="334" ht="21.75" customHeight="1">
      <c r="A334" s="151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M334" s="151"/>
    </row>
    <row r="335" ht="21.75" customHeight="1">
      <c r="A335" s="151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M335" s="151"/>
    </row>
    <row r="336" ht="21.75" customHeight="1">
      <c r="A336" s="151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M336" s="151"/>
    </row>
    <row r="337" ht="21.75" customHeight="1">
      <c r="A337" s="151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M337" s="151"/>
    </row>
    <row r="338" ht="21.75" customHeight="1">
      <c r="A338" s="151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M338" s="151"/>
    </row>
    <row r="339" ht="21.75" customHeight="1">
      <c r="A339" s="151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  <c r="BM339" s="151"/>
    </row>
    <row r="340" ht="21.75" customHeight="1">
      <c r="A340" s="151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M340" s="151"/>
    </row>
    <row r="341" ht="21.75" customHeight="1">
      <c r="A341" s="151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M341" s="151"/>
    </row>
    <row r="342" ht="21.75" customHeight="1">
      <c r="A342" s="151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M342" s="151"/>
    </row>
    <row r="343" ht="21.75" customHeight="1">
      <c r="A343" s="151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M343" s="151"/>
    </row>
    <row r="344" ht="21.75" customHeight="1">
      <c r="A344" s="151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M344" s="151"/>
    </row>
    <row r="345" ht="21.75" customHeight="1">
      <c r="A345" s="151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  <c r="BM345" s="151"/>
    </row>
    <row r="346" ht="21.75" customHeight="1">
      <c r="A346" s="151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M346" s="151"/>
    </row>
    <row r="347" ht="21.75" customHeight="1">
      <c r="A347" s="151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M347" s="151"/>
    </row>
    <row r="348" ht="21.75" customHeight="1">
      <c r="A348" s="151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M348" s="151"/>
    </row>
    <row r="349" ht="21.75" customHeight="1">
      <c r="A349" s="151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  <c r="BM349" s="151"/>
    </row>
    <row r="350" ht="21.75" customHeight="1">
      <c r="A350" s="151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M350" s="151"/>
    </row>
    <row r="351" ht="21.75" customHeight="1">
      <c r="A351" s="151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M351" s="151"/>
    </row>
    <row r="352" ht="21.75" customHeight="1">
      <c r="A352" s="151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M352" s="151"/>
    </row>
    <row r="353" ht="21.75" customHeight="1">
      <c r="A353" s="151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M353" s="151"/>
    </row>
    <row r="354" ht="21.75" customHeight="1">
      <c r="A354" s="151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M354" s="151"/>
    </row>
    <row r="355" ht="21.75" customHeight="1">
      <c r="A355" s="151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M355" s="151"/>
    </row>
    <row r="356" ht="21.75" customHeight="1">
      <c r="A356" s="151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M356" s="151"/>
    </row>
    <row r="357" ht="21.75" customHeight="1">
      <c r="A357" s="151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M357" s="151"/>
    </row>
    <row r="358" ht="21.75" customHeight="1">
      <c r="A358" s="151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M358" s="151"/>
    </row>
    <row r="359" ht="21.75" customHeight="1">
      <c r="A359" s="151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M359" s="151"/>
    </row>
    <row r="360" ht="21.75" customHeight="1">
      <c r="A360" s="151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M360" s="151"/>
    </row>
    <row r="361" ht="21.75" customHeight="1">
      <c r="A361" s="151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M361" s="151"/>
    </row>
    <row r="362" ht="21.75" customHeight="1">
      <c r="A362" s="151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M362" s="151"/>
    </row>
    <row r="363" ht="21.75" customHeight="1">
      <c r="A363" s="151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M363" s="151"/>
    </row>
    <row r="364" ht="21.75" customHeight="1">
      <c r="A364" s="151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M364" s="151"/>
    </row>
    <row r="365" ht="21.75" customHeight="1">
      <c r="A365" s="151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M365" s="151"/>
    </row>
    <row r="366" ht="21.75" customHeight="1">
      <c r="A366" s="151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M366" s="151"/>
    </row>
    <row r="367" ht="21.75" customHeight="1">
      <c r="A367" s="151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M367" s="151"/>
    </row>
    <row r="368" ht="21.75" customHeight="1">
      <c r="A368" s="151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M368" s="151"/>
    </row>
    <row r="369" ht="21.75" customHeight="1">
      <c r="A369" s="151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M369" s="151"/>
    </row>
    <row r="370" ht="21.75" customHeight="1">
      <c r="A370" s="151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M370" s="151"/>
    </row>
    <row r="371" ht="21.75" customHeight="1">
      <c r="A371" s="151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M371" s="151"/>
    </row>
    <row r="372" ht="21.75" customHeight="1">
      <c r="A372" s="151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M372" s="151"/>
    </row>
    <row r="373" ht="21.75" customHeight="1">
      <c r="A373" s="151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M373" s="151"/>
    </row>
    <row r="374" ht="21.75" customHeight="1">
      <c r="A374" s="151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M374" s="151"/>
    </row>
    <row r="375" ht="21.75" customHeight="1">
      <c r="A375" s="151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M375" s="151"/>
    </row>
    <row r="376" ht="21.75" customHeight="1">
      <c r="A376" s="151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M376" s="151"/>
    </row>
    <row r="377" ht="21.75" customHeight="1">
      <c r="A377" s="151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M377" s="151"/>
    </row>
    <row r="378" ht="21.75" customHeight="1">
      <c r="A378" s="151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M378" s="151"/>
    </row>
    <row r="379" ht="21.75" customHeight="1">
      <c r="A379" s="151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M379" s="151"/>
    </row>
    <row r="380" ht="21.75" customHeight="1">
      <c r="A380" s="151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M380" s="151"/>
    </row>
    <row r="381" ht="21.75" customHeight="1">
      <c r="A381" s="151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M381" s="151"/>
    </row>
    <row r="382" ht="21.75" customHeight="1">
      <c r="A382" s="151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M382" s="151"/>
    </row>
    <row r="383" ht="21.75" customHeight="1">
      <c r="A383" s="151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M383" s="151"/>
    </row>
    <row r="384" ht="21.75" customHeight="1">
      <c r="A384" s="151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M384" s="151"/>
    </row>
    <row r="385" ht="21.75" customHeight="1">
      <c r="A385" s="151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M385" s="151"/>
    </row>
    <row r="386" ht="21.75" customHeight="1">
      <c r="A386" s="151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M386" s="151"/>
    </row>
    <row r="387" ht="21.75" customHeight="1">
      <c r="A387" s="151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M387" s="151"/>
    </row>
    <row r="388" ht="21.75" customHeight="1">
      <c r="A388" s="151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  <c r="BM388" s="151"/>
    </row>
    <row r="389" ht="21.75" customHeight="1">
      <c r="A389" s="151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  <c r="BM389" s="151"/>
    </row>
    <row r="390" ht="21.75" customHeight="1">
      <c r="A390" s="151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  <c r="BM390" s="151"/>
    </row>
    <row r="391" ht="21.75" customHeight="1">
      <c r="A391" s="151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  <c r="BM391" s="151"/>
    </row>
    <row r="392" ht="21.75" customHeight="1">
      <c r="A392" s="151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  <c r="BM392" s="151"/>
    </row>
    <row r="393" ht="21.75" customHeight="1">
      <c r="A393" s="151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  <c r="BM393" s="151"/>
    </row>
    <row r="394" ht="21.75" customHeight="1">
      <c r="A394" s="151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  <c r="BM394" s="151"/>
    </row>
    <row r="395" ht="21.75" customHeight="1">
      <c r="A395" s="151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  <c r="BM395" s="151"/>
    </row>
    <row r="396" ht="21.75" customHeight="1">
      <c r="A396" s="151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  <c r="BM396" s="151"/>
    </row>
    <row r="397" ht="21.75" customHeight="1">
      <c r="A397" s="151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M397" s="151"/>
    </row>
    <row r="398" ht="21.75" customHeight="1">
      <c r="A398" s="151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  <c r="BM398" s="151"/>
    </row>
    <row r="399" ht="21.75" customHeight="1">
      <c r="A399" s="151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M399" s="151"/>
    </row>
    <row r="400" ht="21.75" customHeight="1">
      <c r="A400" s="151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M400" s="151"/>
    </row>
    <row r="401" ht="21.75" customHeight="1">
      <c r="A401" s="151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  <c r="BM401" s="151"/>
    </row>
    <row r="402" ht="21.75" customHeight="1">
      <c r="A402" s="151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M402" s="151"/>
    </row>
    <row r="403" ht="21.75" customHeight="1">
      <c r="A403" s="151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M403" s="151"/>
    </row>
    <row r="404" ht="21.75" customHeight="1">
      <c r="A404" s="151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M404" s="151"/>
    </row>
    <row r="405" ht="21.75" customHeight="1">
      <c r="A405" s="151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M405" s="151"/>
    </row>
    <row r="406" ht="21.75" customHeight="1">
      <c r="A406" s="151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M406" s="151"/>
    </row>
    <row r="407" ht="21.75" customHeight="1">
      <c r="A407" s="151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M407" s="151"/>
    </row>
    <row r="408" ht="21.75" customHeight="1">
      <c r="A408" s="151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M408" s="151"/>
    </row>
    <row r="409" ht="21.75" customHeight="1">
      <c r="A409" s="151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M409" s="151"/>
    </row>
    <row r="410" ht="21.75" customHeight="1">
      <c r="A410" s="151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M410" s="151"/>
    </row>
    <row r="411" ht="21.75" customHeight="1">
      <c r="A411" s="151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M411" s="151"/>
    </row>
    <row r="412" ht="21.75" customHeight="1">
      <c r="A412" s="151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M412" s="151"/>
    </row>
    <row r="413" ht="21.75" customHeight="1">
      <c r="A413" s="151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  <c r="BM413" s="151"/>
    </row>
    <row r="414" ht="21.75" customHeight="1">
      <c r="A414" s="151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  <c r="BM414" s="151"/>
    </row>
    <row r="415" ht="21.75" customHeight="1">
      <c r="A415" s="151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M415" s="151"/>
    </row>
    <row r="416" ht="21.75" customHeight="1">
      <c r="A416" s="151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M416" s="151"/>
    </row>
    <row r="417" ht="21.75" customHeight="1">
      <c r="A417" s="151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  <c r="BM417" s="151"/>
    </row>
    <row r="418" ht="21.75" customHeight="1">
      <c r="A418" s="151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  <c r="BM418" s="151"/>
    </row>
    <row r="419" ht="21.75" customHeight="1">
      <c r="A419" s="151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  <c r="BM419" s="151"/>
    </row>
    <row r="420" ht="21.75" customHeight="1">
      <c r="A420" s="151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M420" s="151"/>
    </row>
    <row r="421" ht="21.75" customHeight="1">
      <c r="A421" s="151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M421" s="151"/>
    </row>
    <row r="422" ht="21.75" customHeight="1">
      <c r="A422" s="151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M422" s="151"/>
    </row>
    <row r="423" ht="21.75" customHeight="1">
      <c r="A423" s="151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M423" s="151"/>
    </row>
    <row r="424" ht="21.75" customHeight="1">
      <c r="A424" s="151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M424" s="151"/>
    </row>
    <row r="425" ht="21.75" customHeight="1">
      <c r="A425" s="151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M425" s="151"/>
    </row>
    <row r="426" ht="21.75" customHeight="1">
      <c r="A426" s="151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M426" s="151"/>
    </row>
    <row r="427" ht="21.75" customHeight="1">
      <c r="A427" s="151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M427" s="151"/>
    </row>
    <row r="428" ht="21.75" customHeight="1">
      <c r="A428" s="151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M428" s="151"/>
    </row>
    <row r="429" ht="21.75" customHeight="1">
      <c r="A429" s="151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  <c r="BM429" s="151"/>
    </row>
    <row r="430" ht="21.75" customHeight="1">
      <c r="A430" s="151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M430" s="151"/>
    </row>
    <row r="431" ht="21.75" customHeight="1">
      <c r="A431" s="151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M431" s="151"/>
    </row>
    <row r="432" ht="21.75" customHeight="1">
      <c r="A432" s="151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  <c r="BM432" s="151"/>
    </row>
    <row r="433" ht="21.75" customHeight="1">
      <c r="A433" s="151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  <c r="BM433" s="151"/>
    </row>
    <row r="434" ht="21.75" customHeight="1">
      <c r="A434" s="151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  <c r="BM434" s="151"/>
    </row>
    <row r="435" ht="21.75" customHeight="1">
      <c r="A435" s="151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M435" s="151"/>
    </row>
    <row r="436" ht="21.75" customHeight="1">
      <c r="A436" s="151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M436" s="151"/>
    </row>
    <row r="437" ht="21.75" customHeight="1">
      <c r="A437" s="151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M437" s="151"/>
    </row>
    <row r="438" ht="21.75" customHeight="1">
      <c r="A438" s="151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M438" s="151"/>
    </row>
    <row r="439" ht="21.75" customHeight="1">
      <c r="A439" s="151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M439" s="151"/>
    </row>
    <row r="440" ht="21.75" customHeight="1">
      <c r="A440" s="151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M440" s="151"/>
    </row>
    <row r="441" ht="21.75" customHeight="1">
      <c r="A441" s="151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M441" s="151"/>
    </row>
    <row r="442" ht="21.75" customHeight="1">
      <c r="A442" s="151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M442" s="151"/>
    </row>
    <row r="443" ht="21.75" customHeight="1">
      <c r="A443" s="151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M443" s="151"/>
    </row>
    <row r="444" ht="21.75" customHeight="1">
      <c r="A444" s="151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M444" s="151"/>
    </row>
    <row r="445" ht="21.75" customHeight="1">
      <c r="A445" s="151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M445" s="151"/>
    </row>
    <row r="446" ht="21.75" customHeight="1">
      <c r="A446" s="151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M446" s="151"/>
    </row>
    <row r="447" ht="21.75" customHeight="1">
      <c r="A447" s="151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  <c r="BM447" s="151"/>
    </row>
    <row r="448" ht="21.75" customHeight="1">
      <c r="A448" s="151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  <c r="BM448" s="151"/>
    </row>
    <row r="449" ht="21.75" customHeight="1">
      <c r="A449" s="151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  <c r="BM449" s="151"/>
    </row>
    <row r="450" ht="21.75" customHeight="1">
      <c r="A450" s="151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  <c r="BM450" s="151"/>
    </row>
    <row r="451" ht="21.75" customHeight="1">
      <c r="A451" s="151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  <c r="BM451" s="151"/>
    </row>
    <row r="452" ht="21.75" customHeight="1">
      <c r="A452" s="151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  <c r="BM452" s="151"/>
    </row>
    <row r="453" ht="21.75" customHeight="1">
      <c r="A453" s="151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M453" s="151"/>
    </row>
    <row r="454" ht="21.75" customHeight="1">
      <c r="A454" s="151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M454" s="151"/>
    </row>
    <row r="455" ht="21.75" customHeight="1">
      <c r="A455" s="151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M455" s="151"/>
    </row>
    <row r="456" ht="21.75" customHeight="1">
      <c r="A456" s="151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M456" s="151"/>
    </row>
    <row r="457" ht="21.75" customHeight="1">
      <c r="A457" s="151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M457" s="151"/>
    </row>
    <row r="458" ht="21.75" customHeight="1">
      <c r="A458" s="151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M458" s="151"/>
    </row>
    <row r="459" ht="21.75" customHeight="1">
      <c r="A459" s="151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M459" s="151"/>
    </row>
    <row r="460" ht="21.75" customHeight="1">
      <c r="A460" s="151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M460" s="151"/>
    </row>
    <row r="461" ht="21.75" customHeight="1">
      <c r="A461" s="151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M461" s="151"/>
    </row>
    <row r="462" ht="21.75" customHeight="1">
      <c r="A462" s="151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M462" s="151"/>
    </row>
    <row r="463" ht="21.75" customHeight="1">
      <c r="A463" s="151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M463" s="151"/>
    </row>
    <row r="464" ht="21.75" customHeight="1">
      <c r="A464" s="151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M464" s="151"/>
    </row>
    <row r="465" ht="21.75" customHeight="1">
      <c r="A465" s="151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  <c r="BM465" s="151"/>
    </row>
    <row r="466" ht="21.75" customHeight="1">
      <c r="A466" s="151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  <c r="BM466" s="151"/>
    </row>
    <row r="467" ht="21.75" customHeight="1">
      <c r="A467" s="151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  <c r="BM467" s="151"/>
    </row>
    <row r="468" ht="21.75" customHeight="1">
      <c r="A468" s="151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  <c r="BM468" s="151"/>
    </row>
    <row r="469" ht="21.75" customHeight="1">
      <c r="A469" s="151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  <c r="BM469" s="151"/>
    </row>
    <row r="470" ht="21.75" customHeight="1">
      <c r="A470" s="151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M470" s="151"/>
    </row>
    <row r="471" ht="21.75" customHeight="1">
      <c r="A471" s="151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M471" s="151"/>
    </row>
    <row r="472" ht="21.75" customHeight="1">
      <c r="A472" s="151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M472" s="151"/>
    </row>
    <row r="473" ht="21.75" customHeight="1">
      <c r="A473" s="151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M473" s="151"/>
    </row>
    <row r="474" ht="21.75" customHeight="1">
      <c r="A474" s="151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M474" s="151"/>
    </row>
    <row r="475" ht="21.75" customHeight="1">
      <c r="A475" s="151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M475" s="151"/>
    </row>
    <row r="476" ht="21.75" customHeight="1">
      <c r="A476" s="151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M476" s="151"/>
    </row>
    <row r="477" ht="21.75" customHeight="1">
      <c r="A477" s="151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M477" s="151"/>
    </row>
    <row r="478" ht="21.75" customHeight="1">
      <c r="A478" s="151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M478" s="151"/>
    </row>
    <row r="479" ht="21.75" customHeight="1">
      <c r="A479" s="151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M479" s="151"/>
    </row>
    <row r="480" ht="21.75" customHeight="1">
      <c r="A480" s="151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M480" s="151"/>
    </row>
    <row r="481" ht="21.75" customHeight="1">
      <c r="A481" s="151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M481" s="151"/>
    </row>
    <row r="482" ht="21.75" customHeight="1">
      <c r="A482" s="151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M482" s="151"/>
    </row>
    <row r="483" ht="21.75" customHeight="1">
      <c r="A483" s="151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  <c r="BM483" s="151"/>
    </row>
    <row r="484" ht="21.75" customHeight="1">
      <c r="A484" s="151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  <c r="BM484" s="151"/>
    </row>
    <row r="485" ht="21.75" customHeight="1">
      <c r="A485" s="151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  <c r="BM485" s="151"/>
    </row>
    <row r="486" ht="21.75" customHeight="1">
      <c r="A486" s="151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  <c r="BM486" s="151"/>
    </row>
    <row r="487" ht="21.75" customHeight="1">
      <c r="A487" s="151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  <c r="BM487" s="151"/>
    </row>
    <row r="488" ht="21.75" customHeight="1">
      <c r="A488" s="151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M488" s="151"/>
    </row>
    <row r="489" ht="21.75" customHeight="1">
      <c r="A489" s="151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  <c r="BM489" s="151"/>
    </row>
    <row r="490" ht="21.75" customHeight="1">
      <c r="A490" s="151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  <c r="BM490" s="151"/>
    </row>
    <row r="491" ht="21.75" customHeight="1">
      <c r="A491" s="151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  <c r="BM491" s="151"/>
    </row>
    <row r="492" ht="21.75" customHeight="1">
      <c r="A492" s="151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  <c r="BM492" s="151"/>
    </row>
    <row r="493" ht="21.75" customHeight="1">
      <c r="A493" s="151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  <c r="BM493" s="151"/>
    </row>
    <row r="494" ht="21.75" customHeight="1">
      <c r="A494" s="151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  <c r="BM494" s="151"/>
    </row>
    <row r="495" ht="21.75" customHeight="1">
      <c r="A495" s="151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  <c r="BM495" s="151"/>
    </row>
    <row r="496" ht="21.75" customHeight="1">
      <c r="A496" s="151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  <c r="BM496" s="151"/>
    </row>
    <row r="497" ht="21.75" customHeight="1">
      <c r="A497" s="151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  <c r="BM497" s="151"/>
    </row>
    <row r="498" ht="21.75" customHeight="1">
      <c r="A498" s="151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  <c r="BM498" s="151"/>
    </row>
    <row r="499" ht="21.75" customHeight="1">
      <c r="A499" s="151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  <c r="BM499" s="151"/>
    </row>
    <row r="500" ht="21.75" customHeight="1">
      <c r="A500" s="151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  <c r="BM500" s="151"/>
    </row>
    <row r="501" ht="21.75" customHeight="1">
      <c r="A501" s="151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  <c r="BM501" s="151"/>
    </row>
    <row r="502" ht="21.75" customHeight="1">
      <c r="A502" s="151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  <c r="BM502" s="151"/>
    </row>
    <row r="503" ht="21.75" customHeight="1">
      <c r="A503" s="151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M503" s="151"/>
    </row>
    <row r="504" ht="21.75" customHeight="1">
      <c r="A504" s="151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  <c r="BM504" s="151"/>
    </row>
    <row r="505" ht="21.75" customHeight="1">
      <c r="A505" s="151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  <c r="BM505" s="151"/>
    </row>
    <row r="506" ht="21.75" customHeight="1">
      <c r="A506" s="151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  <c r="BM506" s="151"/>
    </row>
    <row r="507" ht="21.75" customHeight="1">
      <c r="A507" s="151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M507" s="151"/>
    </row>
    <row r="508" ht="21.75" customHeight="1">
      <c r="A508" s="151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M508" s="151"/>
    </row>
    <row r="509" ht="21.75" customHeight="1">
      <c r="A509" s="151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M509" s="151"/>
    </row>
    <row r="510" ht="21.75" customHeight="1">
      <c r="A510" s="151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M510" s="151"/>
    </row>
    <row r="511" ht="21.75" customHeight="1">
      <c r="A511" s="151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  <c r="BM511" s="151"/>
    </row>
    <row r="512" ht="21.75" customHeight="1">
      <c r="A512" s="151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M512" s="151"/>
    </row>
    <row r="513" ht="21.75" customHeight="1">
      <c r="A513" s="151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M513" s="151"/>
    </row>
    <row r="514" ht="21.75" customHeight="1">
      <c r="A514" s="151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M514" s="151"/>
    </row>
    <row r="515" ht="21.75" customHeight="1">
      <c r="A515" s="151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  <c r="BM515" s="151"/>
    </row>
    <row r="516" ht="21.75" customHeight="1">
      <c r="A516" s="151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  <c r="BM516" s="151"/>
    </row>
    <row r="517" ht="21.75" customHeight="1">
      <c r="A517" s="151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  <c r="BM517" s="151"/>
    </row>
    <row r="518" ht="21.75" customHeight="1">
      <c r="A518" s="151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  <c r="BM518" s="151"/>
    </row>
    <row r="519" ht="21.75" customHeight="1">
      <c r="A519" s="151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  <c r="BM519" s="151"/>
    </row>
    <row r="520" ht="21.75" customHeight="1">
      <c r="A520" s="151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  <c r="BM520" s="151"/>
    </row>
    <row r="521" ht="21.75" customHeight="1">
      <c r="A521" s="151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M521" s="151"/>
    </row>
    <row r="522" ht="21.75" customHeight="1">
      <c r="A522" s="151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  <c r="BM522" s="151"/>
    </row>
    <row r="523" ht="21.75" customHeight="1">
      <c r="A523" s="151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M523" s="151"/>
    </row>
    <row r="524" ht="21.75" customHeight="1">
      <c r="A524" s="151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M524" s="151"/>
    </row>
    <row r="525" ht="21.75" customHeight="1">
      <c r="A525" s="151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M525" s="151"/>
    </row>
    <row r="526" ht="21.75" customHeight="1">
      <c r="A526" s="151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M526" s="151"/>
    </row>
    <row r="527" ht="21.75" customHeight="1">
      <c r="A527" s="151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M527" s="151"/>
    </row>
    <row r="528" ht="21.75" customHeight="1">
      <c r="A528" s="151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M528" s="151"/>
    </row>
    <row r="529" ht="21.75" customHeight="1">
      <c r="A529" s="151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M529" s="151"/>
    </row>
    <row r="530" ht="21.75" customHeight="1">
      <c r="A530" s="151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M530" s="151"/>
    </row>
    <row r="531" ht="21.75" customHeight="1">
      <c r="A531" s="151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M531" s="151"/>
    </row>
    <row r="532" ht="21.75" customHeight="1">
      <c r="A532" s="151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M532" s="151"/>
    </row>
    <row r="533" ht="21.75" customHeight="1">
      <c r="A533" s="151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M533" s="151"/>
    </row>
    <row r="534" ht="21.75" customHeight="1">
      <c r="A534" s="151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M534" s="151"/>
    </row>
    <row r="535" ht="21.75" customHeight="1">
      <c r="A535" s="151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M535" s="151"/>
    </row>
    <row r="536" ht="21.75" customHeight="1">
      <c r="A536" s="151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  <c r="BM536" s="151"/>
    </row>
    <row r="537" ht="21.75" customHeight="1">
      <c r="A537" s="151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  <c r="BM537" s="151"/>
    </row>
    <row r="538" ht="21.75" customHeight="1">
      <c r="A538" s="151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  <c r="BM538" s="151"/>
    </row>
    <row r="539" ht="21.75" customHeight="1">
      <c r="A539" s="151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  <c r="BM539" s="151"/>
    </row>
    <row r="540" ht="21.75" customHeight="1">
      <c r="A540" s="151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  <c r="BM540" s="151"/>
    </row>
    <row r="541" ht="21.75" customHeight="1">
      <c r="A541" s="151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  <c r="BM541" s="151"/>
    </row>
    <row r="542" ht="21.75" customHeight="1">
      <c r="A542" s="151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  <c r="BM542" s="151"/>
    </row>
    <row r="543" ht="21.75" customHeight="1">
      <c r="A543" s="151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M543" s="151"/>
    </row>
    <row r="544" ht="21.75" customHeight="1">
      <c r="A544" s="151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  <c r="BM544" s="151"/>
    </row>
    <row r="545" ht="21.75" customHeight="1">
      <c r="A545" s="151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  <c r="BM545" s="151"/>
    </row>
    <row r="546" ht="21.75" customHeight="1">
      <c r="A546" s="151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M546" s="151"/>
    </row>
    <row r="547" ht="21.75" customHeight="1">
      <c r="A547" s="151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M547" s="151"/>
    </row>
    <row r="548" ht="21.75" customHeight="1">
      <c r="A548" s="151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M548" s="151"/>
    </row>
    <row r="549" ht="21.75" customHeight="1">
      <c r="A549" s="151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  <c r="BM549" s="151"/>
    </row>
    <row r="550" ht="21.75" customHeight="1">
      <c r="A550" s="151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  <c r="BM550" s="151"/>
    </row>
    <row r="551" ht="21.75" customHeight="1">
      <c r="A551" s="151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  <c r="BM551" s="151"/>
    </row>
    <row r="552" ht="21.75" customHeight="1">
      <c r="A552" s="151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M552" s="151"/>
    </row>
    <row r="553" ht="21.75" customHeight="1">
      <c r="A553" s="151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M553" s="151"/>
    </row>
    <row r="554" ht="21.75" customHeight="1">
      <c r="A554" s="151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  <c r="BM554" s="151"/>
    </row>
    <row r="555" ht="21.75" customHeight="1">
      <c r="A555" s="151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  <c r="BM555" s="151"/>
    </row>
    <row r="556" ht="21.75" customHeight="1">
      <c r="A556" s="151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  <c r="BM556" s="151"/>
    </row>
    <row r="557" ht="21.75" customHeight="1">
      <c r="A557" s="151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  <c r="BM557" s="151"/>
    </row>
    <row r="558" ht="21.75" customHeight="1">
      <c r="A558" s="151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  <c r="BM558" s="151"/>
    </row>
    <row r="559" ht="21.75" customHeight="1">
      <c r="A559" s="151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M559" s="151"/>
    </row>
    <row r="560" ht="21.75" customHeight="1">
      <c r="A560" s="151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  <c r="BM560" s="151"/>
    </row>
    <row r="561" ht="21.75" customHeight="1">
      <c r="A561" s="151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M561" s="151"/>
    </row>
    <row r="562" ht="21.75" customHeight="1">
      <c r="A562" s="151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M562" s="151"/>
    </row>
    <row r="563" ht="21.75" customHeight="1">
      <c r="A563" s="151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M563" s="151"/>
    </row>
    <row r="564" ht="21.75" customHeight="1">
      <c r="A564" s="151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M564" s="151"/>
    </row>
    <row r="565" ht="21.75" customHeight="1">
      <c r="A565" s="151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M565" s="151"/>
    </row>
    <row r="566" ht="21.75" customHeight="1">
      <c r="A566" s="151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M566" s="151"/>
    </row>
    <row r="567" ht="21.75" customHeight="1">
      <c r="A567" s="151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M567" s="151"/>
    </row>
    <row r="568" ht="21.75" customHeight="1">
      <c r="A568" s="151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M568" s="151"/>
    </row>
    <row r="569" ht="21.75" customHeight="1">
      <c r="A569" s="151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  <c r="BM569" s="151"/>
    </row>
    <row r="570" ht="21.75" customHeight="1">
      <c r="A570" s="151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  <c r="BM570" s="151"/>
    </row>
    <row r="571" ht="21.75" customHeight="1">
      <c r="A571" s="151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  <c r="BM571" s="151"/>
    </row>
    <row r="572" ht="21.75" customHeight="1">
      <c r="A572" s="151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  <c r="BM572" s="151"/>
    </row>
    <row r="573" ht="21.75" customHeight="1">
      <c r="A573" s="151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  <c r="BM573" s="151"/>
    </row>
    <row r="574" ht="21.75" customHeight="1">
      <c r="A574" s="151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  <c r="BM574" s="151"/>
    </row>
    <row r="575" ht="21.75" customHeight="1">
      <c r="A575" s="151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  <c r="BM575" s="151"/>
    </row>
    <row r="576" ht="21.75" customHeight="1">
      <c r="A576" s="151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  <c r="BM576" s="151"/>
    </row>
    <row r="577" ht="21.75" customHeight="1">
      <c r="A577" s="151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  <c r="BM577" s="151"/>
    </row>
    <row r="578" ht="21.75" customHeight="1">
      <c r="A578" s="151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  <c r="BM578" s="151"/>
    </row>
    <row r="579" ht="21.75" customHeight="1">
      <c r="A579" s="151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M579" s="151"/>
    </row>
    <row r="580" ht="21.75" customHeight="1">
      <c r="A580" s="151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M580" s="151"/>
    </row>
    <row r="581" ht="21.75" customHeight="1">
      <c r="A581" s="151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M581" s="151"/>
    </row>
    <row r="582" ht="21.75" customHeight="1">
      <c r="A582" s="151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M582" s="151"/>
    </row>
    <row r="583" ht="21.75" customHeight="1">
      <c r="A583" s="151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M583" s="151"/>
    </row>
    <row r="584" ht="21.75" customHeight="1">
      <c r="A584" s="151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M584" s="151"/>
    </row>
    <row r="585" ht="21.75" customHeight="1">
      <c r="A585" s="151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M585" s="151"/>
    </row>
    <row r="586" ht="21.75" customHeight="1">
      <c r="A586" s="151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M586" s="151"/>
    </row>
    <row r="587" ht="21.75" customHeight="1">
      <c r="A587" s="151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M587" s="151"/>
    </row>
    <row r="588" ht="21.75" customHeight="1">
      <c r="A588" s="151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  <c r="BM588" s="151"/>
    </row>
    <row r="589" ht="21.75" customHeight="1">
      <c r="A589" s="151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  <c r="BM589" s="151"/>
    </row>
    <row r="590" ht="21.75" customHeight="1">
      <c r="A590" s="151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  <c r="BM590" s="151"/>
    </row>
    <row r="591" ht="21.75" customHeight="1">
      <c r="A591" s="151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M591" s="151"/>
    </row>
    <row r="592" ht="21.75" customHeight="1">
      <c r="A592" s="151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  <c r="BM592" s="151"/>
    </row>
    <row r="593" ht="21.75" customHeight="1">
      <c r="A593" s="151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  <c r="BM593" s="151"/>
    </row>
    <row r="594" ht="21.75" customHeight="1">
      <c r="A594" s="151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  <c r="BM594" s="151"/>
    </row>
    <row r="595" ht="21.75" customHeight="1">
      <c r="A595" s="151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  <c r="BM595" s="151"/>
    </row>
    <row r="596" ht="21.75" customHeight="1">
      <c r="A596" s="151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  <c r="BM596" s="151"/>
    </row>
    <row r="597" ht="21.75" customHeight="1">
      <c r="A597" s="151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M597" s="151"/>
    </row>
    <row r="598" ht="21.75" customHeight="1">
      <c r="A598" s="151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M598" s="151"/>
    </row>
    <row r="599" ht="21.75" customHeight="1">
      <c r="A599" s="151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M599" s="151"/>
    </row>
    <row r="600" ht="21.75" customHeight="1">
      <c r="A600" s="151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M600" s="151"/>
    </row>
    <row r="601" ht="21.75" customHeight="1">
      <c r="A601" s="151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M601" s="151"/>
    </row>
    <row r="602" ht="21.75" customHeight="1">
      <c r="A602" s="151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M602" s="151"/>
    </row>
    <row r="603" ht="21.75" customHeight="1">
      <c r="A603" s="151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M603" s="151"/>
    </row>
    <row r="604" ht="21.75" customHeight="1">
      <c r="A604" s="151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M604" s="151"/>
    </row>
    <row r="605" ht="21.75" customHeight="1">
      <c r="A605" s="151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  <c r="BM605" s="151"/>
    </row>
    <row r="606" ht="21.75" customHeight="1">
      <c r="A606" s="151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  <c r="BM606" s="151"/>
    </row>
    <row r="607" ht="21.75" customHeight="1">
      <c r="A607" s="151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  <c r="BM607" s="151"/>
    </row>
    <row r="608" ht="21.75" customHeight="1">
      <c r="A608" s="151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  <c r="BM608" s="151"/>
    </row>
    <row r="609" ht="21.75" customHeight="1">
      <c r="A609" s="151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  <c r="BM609" s="151"/>
    </row>
    <row r="610" ht="21.75" customHeight="1">
      <c r="A610" s="151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  <c r="BM610" s="151"/>
    </row>
    <row r="611" ht="21.75" customHeight="1">
      <c r="A611" s="151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  <c r="BM611" s="151"/>
    </row>
    <row r="612" ht="21.75" customHeight="1">
      <c r="A612" s="151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  <c r="BM612" s="151"/>
    </row>
    <row r="613" ht="21.75" customHeight="1">
      <c r="A613" s="151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  <c r="BM613" s="151"/>
    </row>
    <row r="614" ht="21.75" customHeight="1">
      <c r="A614" s="151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  <c r="BM614" s="151"/>
    </row>
    <row r="615" ht="21.75" customHeight="1">
      <c r="A615" s="151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  <c r="BM615" s="151"/>
    </row>
    <row r="616" ht="21.75" customHeight="1">
      <c r="A616" s="151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  <c r="BM616" s="151"/>
    </row>
    <row r="617" ht="21.75" customHeight="1">
      <c r="A617" s="151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  <c r="BM617" s="151"/>
    </row>
    <row r="618" ht="21.75" customHeight="1">
      <c r="A618" s="151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  <c r="BM618" s="151"/>
    </row>
    <row r="619" ht="21.75" customHeight="1">
      <c r="A619" s="151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  <c r="BM619" s="151"/>
    </row>
    <row r="620" ht="21.75" customHeight="1">
      <c r="A620" s="151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  <c r="BM620" s="151"/>
    </row>
    <row r="621" ht="21.75" customHeight="1">
      <c r="A621" s="151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  <c r="BM621" s="151"/>
    </row>
    <row r="622" ht="21.75" customHeight="1">
      <c r="A622" s="151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  <c r="BM622" s="151"/>
    </row>
    <row r="623" ht="21.75" customHeight="1">
      <c r="A623" s="151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  <c r="BM623" s="151"/>
    </row>
    <row r="624" ht="21.75" customHeight="1">
      <c r="A624" s="151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  <c r="BM624" s="151"/>
    </row>
    <row r="625" ht="21.75" customHeight="1">
      <c r="A625" s="151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  <c r="BM625" s="151"/>
    </row>
    <row r="626" ht="21.75" customHeight="1">
      <c r="A626" s="151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  <c r="BM626" s="151"/>
    </row>
    <row r="627" ht="21.75" customHeight="1">
      <c r="A627" s="1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  <c r="BM627" s="151"/>
    </row>
    <row r="628" ht="21.75" customHeight="1">
      <c r="A628" s="151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  <c r="BM628" s="151"/>
    </row>
    <row r="629" ht="21.75" customHeight="1">
      <c r="A629" s="151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  <c r="BM629" s="151"/>
    </row>
    <row r="630" ht="21.75" customHeight="1">
      <c r="A630" s="151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  <c r="BM630" s="151"/>
    </row>
    <row r="631" ht="21.75" customHeight="1">
      <c r="A631" s="151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  <c r="BM631" s="151"/>
    </row>
    <row r="632" ht="21.75" customHeight="1">
      <c r="A632" s="151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  <c r="BM632" s="151"/>
    </row>
    <row r="633" ht="21.75" customHeight="1">
      <c r="A633" s="151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M633" s="151"/>
    </row>
    <row r="634" ht="21.75" customHeight="1">
      <c r="A634" s="151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M634" s="151"/>
    </row>
    <row r="635" ht="21.75" customHeight="1">
      <c r="A635" s="151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M635" s="151"/>
    </row>
    <row r="636" ht="21.75" customHeight="1">
      <c r="A636" s="151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M636" s="151"/>
    </row>
    <row r="637" ht="21.75" customHeight="1">
      <c r="A637" s="151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  <c r="BM637" s="151"/>
    </row>
    <row r="638" ht="21.75" customHeight="1">
      <c r="A638" s="151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  <c r="BM638" s="151"/>
    </row>
    <row r="639" ht="21.75" customHeight="1">
      <c r="A639" s="151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  <c r="BM639" s="151"/>
    </row>
    <row r="640" ht="21.75" customHeight="1">
      <c r="A640" s="151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  <c r="BM640" s="151"/>
    </row>
    <row r="641" ht="21.75" customHeight="1">
      <c r="A641" s="151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  <c r="BM641" s="151"/>
    </row>
    <row r="642" ht="21.75" customHeight="1">
      <c r="A642" s="151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  <c r="BM642" s="151"/>
    </row>
    <row r="643" ht="21.75" customHeight="1">
      <c r="A643" s="151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  <c r="BM643" s="151"/>
    </row>
    <row r="644" ht="21.75" customHeight="1">
      <c r="A644" s="151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  <c r="BM644" s="151"/>
    </row>
    <row r="645" ht="21.75" customHeight="1">
      <c r="A645" s="151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  <c r="BM645" s="151"/>
    </row>
    <row r="646" ht="21.75" customHeight="1">
      <c r="A646" s="151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  <c r="BM646" s="151"/>
    </row>
    <row r="647" ht="21.75" customHeight="1">
      <c r="A647" s="151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  <c r="BM647" s="151"/>
    </row>
    <row r="648" ht="21.75" customHeight="1">
      <c r="A648" s="151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  <c r="BM648" s="151"/>
    </row>
    <row r="649" ht="21.75" customHeight="1">
      <c r="A649" s="151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  <c r="BM649" s="151"/>
    </row>
    <row r="650" ht="21.75" customHeight="1">
      <c r="A650" s="151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  <c r="BM650" s="151"/>
    </row>
    <row r="651" ht="21.75" customHeight="1">
      <c r="A651" s="151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  <c r="BM651" s="151"/>
    </row>
    <row r="652" ht="21.75" customHeight="1">
      <c r="A652" s="151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  <c r="BM652" s="151"/>
    </row>
    <row r="653" ht="21.75" customHeight="1">
      <c r="A653" s="151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  <c r="BM653" s="151"/>
    </row>
    <row r="654" ht="21.75" customHeight="1">
      <c r="A654" s="151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  <c r="BM654" s="151"/>
    </row>
    <row r="655" ht="21.75" customHeight="1">
      <c r="A655" s="151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  <c r="BM655" s="151"/>
    </row>
    <row r="656" ht="21.75" customHeight="1">
      <c r="A656" s="151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  <c r="BM656" s="151"/>
    </row>
    <row r="657" ht="21.75" customHeight="1">
      <c r="A657" s="151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  <c r="BM657" s="151"/>
    </row>
    <row r="658" ht="21.75" customHeight="1">
      <c r="A658" s="151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  <c r="BM658" s="151"/>
    </row>
    <row r="659" ht="21.75" customHeight="1">
      <c r="A659" s="151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  <c r="BM659" s="151"/>
    </row>
    <row r="660" ht="21.75" customHeight="1">
      <c r="A660" s="151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  <c r="BM660" s="151"/>
    </row>
    <row r="661" ht="21.75" customHeight="1">
      <c r="A661" s="151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  <c r="BM661" s="151"/>
    </row>
    <row r="662" ht="21.75" customHeight="1">
      <c r="A662" s="151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  <c r="BM662" s="151"/>
    </row>
    <row r="663" ht="21.75" customHeight="1">
      <c r="A663" s="151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  <c r="BM663" s="151"/>
    </row>
    <row r="664" ht="21.75" customHeight="1">
      <c r="A664" s="151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  <c r="BM664" s="151"/>
    </row>
    <row r="665" ht="21.75" customHeight="1">
      <c r="A665" s="151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  <c r="BM665" s="151"/>
    </row>
    <row r="666" ht="21.75" customHeight="1">
      <c r="A666" s="151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  <c r="BM666" s="151"/>
    </row>
    <row r="667" ht="21.75" customHeight="1">
      <c r="A667" s="151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  <c r="BM667" s="151"/>
    </row>
    <row r="668" ht="21.75" customHeight="1">
      <c r="A668" s="151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  <c r="BM668" s="151"/>
    </row>
    <row r="669" ht="21.75" customHeight="1">
      <c r="A669" s="151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  <c r="BM669" s="151"/>
    </row>
    <row r="670" ht="21.75" customHeight="1">
      <c r="A670" s="151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  <c r="BM670" s="151"/>
    </row>
    <row r="671" ht="21.75" customHeight="1">
      <c r="A671" s="151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  <c r="BM671" s="151"/>
    </row>
    <row r="672" ht="21.75" customHeight="1">
      <c r="A672" s="151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  <c r="BM672" s="151"/>
    </row>
    <row r="673" ht="21.75" customHeight="1">
      <c r="A673" s="151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  <c r="BM673" s="151"/>
    </row>
    <row r="674" ht="21.75" customHeight="1">
      <c r="A674" s="151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  <c r="BM674" s="151"/>
    </row>
    <row r="675" ht="21.75" customHeight="1">
      <c r="A675" s="151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  <c r="BM675" s="151"/>
    </row>
    <row r="676" ht="21.75" customHeight="1">
      <c r="A676" s="151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  <c r="BM676" s="151"/>
    </row>
    <row r="677" ht="21.75" customHeight="1">
      <c r="A677" s="151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  <c r="BM677" s="151"/>
    </row>
    <row r="678" ht="21.75" customHeight="1">
      <c r="A678" s="151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  <c r="BM678" s="151"/>
    </row>
    <row r="679" ht="21.75" customHeight="1">
      <c r="A679" s="151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  <c r="BM679" s="151"/>
    </row>
    <row r="680" ht="21.75" customHeight="1">
      <c r="A680" s="151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  <c r="BM680" s="151"/>
    </row>
    <row r="681" ht="21.75" customHeight="1">
      <c r="A681" s="151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  <c r="BM681" s="151"/>
    </row>
    <row r="682" ht="21.75" customHeight="1">
      <c r="A682" s="151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  <c r="BM682" s="151"/>
    </row>
    <row r="683" ht="21.75" customHeight="1">
      <c r="A683" s="151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  <c r="BM683" s="151"/>
    </row>
    <row r="684" ht="21.75" customHeight="1">
      <c r="A684" s="151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M684" s="151"/>
    </row>
    <row r="685" ht="21.75" customHeight="1">
      <c r="A685" s="151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  <c r="BM685" s="151"/>
    </row>
    <row r="686" ht="21.75" customHeight="1">
      <c r="A686" s="151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  <c r="BM686" s="151"/>
    </row>
    <row r="687" ht="21.75" customHeight="1">
      <c r="A687" s="151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  <c r="BM687" s="151"/>
    </row>
    <row r="688" ht="21.75" customHeight="1">
      <c r="A688" s="151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  <c r="BM688" s="151"/>
    </row>
    <row r="689" ht="21.75" customHeight="1">
      <c r="A689" s="151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  <c r="BM689" s="151"/>
    </row>
    <row r="690" ht="21.75" customHeight="1">
      <c r="A690" s="151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  <c r="BM690" s="151"/>
    </row>
    <row r="691" ht="21.75" customHeight="1">
      <c r="A691" s="151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  <c r="BM691" s="151"/>
    </row>
    <row r="692" ht="21.75" customHeight="1">
      <c r="A692" s="151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  <c r="BM692" s="151"/>
    </row>
    <row r="693" ht="21.75" customHeight="1">
      <c r="A693" s="151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  <c r="BM693" s="151"/>
    </row>
    <row r="694" ht="21.75" customHeight="1">
      <c r="A694" s="151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  <c r="BM694" s="151"/>
    </row>
    <row r="695" ht="21.75" customHeight="1">
      <c r="A695" s="151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  <c r="BM695" s="151"/>
    </row>
    <row r="696" ht="21.75" customHeight="1">
      <c r="A696" s="151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  <c r="BM696" s="151"/>
    </row>
    <row r="697" ht="21.75" customHeight="1">
      <c r="A697" s="151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  <c r="BM697" s="151"/>
    </row>
    <row r="698" ht="21.75" customHeight="1">
      <c r="A698" s="151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  <c r="BM698" s="151"/>
    </row>
    <row r="699" ht="21.75" customHeight="1">
      <c r="A699" s="151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  <c r="BM699" s="151"/>
    </row>
    <row r="700" ht="21.75" customHeight="1">
      <c r="A700" s="151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  <c r="BM700" s="151"/>
    </row>
    <row r="701" ht="21.75" customHeight="1">
      <c r="A701" s="151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  <c r="BM701" s="151"/>
    </row>
    <row r="702" ht="21.75" customHeight="1">
      <c r="A702" s="151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  <c r="BM702" s="151"/>
    </row>
    <row r="703" ht="21.75" customHeight="1">
      <c r="A703" s="151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  <c r="BM703" s="151"/>
    </row>
    <row r="704" ht="21.75" customHeight="1">
      <c r="A704" s="151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  <c r="BM704" s="151"/>
    </row>
    <row r="705" ht="21.75" customHeight="1">
      <c r="A705" s="151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  <c r="BM705" s="151"/>
    </row>
    <row r="706" ht="21.75" customHeight="1">
      <c r="A706" s="151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  <c r="BM706" s="151"/>
    </row>
    <row r="707" ht="21.75" customHeight="1">
      <c r="A707" s="151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M707" s="151"/>
    </row>
    <row r="708" ht="21.75" customHeight="1">
      <c r="A708" s="151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  <c r="BM708" s="151"/>
    </row>
    <row r="709" ht="21.75" customHeight="1">
      <c r="A709" s="151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  <c r="BM709" s="151"/>
    </row>
    <row r="710" ht="21.75" customHeight="1">
      <c r="A710" s="151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  <c r="BM710" s="151"/>
    </row>
    <row r="711" ht="21.75" customHeight="1">
      <c r="A711" s="151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  <c r="BM711" s="151"/>
    </row>
    <row r="712" ht="21.75" customHeight="1">
      <c r="A712" s="151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  <c r="BM712" s="151"/>
    </row>
    <row r="713" ht="21.75" customHeight="1">
      <c r="A713" s="151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  <c r="BM713" s="151"/>
    </row>
    <row r="714" ht="21.75" customHeight="1">
      <c r="A714" s="151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M714" s="151"/>
    </row>
    <row r="715" ht="21.75" customHeight="1">
      <c r="A715" s="151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M715" s="151"/>
    </row>
    <row r="716" ht="21.75" customHeight="1">
      <c r="A716" s="151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M716" s="151"/>
    </row>
    <row r="717" ht="21.75" customHeight="1">
      <c r="A717" s="151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M717" s="151"/>
    </row>
    <row r="718" ht="21.75" customHeight="1">
      <c r="A718" s="151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M718" s="151"/>
    </row>
    <row r="719" ht="21.75" customHeight="1">
      <c r="A719" s="151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  <c r="BM719" s="151"/>
    </row>
    <row r="720" ht="21.75" customHeight="1">
      <c r="A720" s="151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  <c r="BM720" s="151"/>
    </row>
    <row r="721" ht="21.75" customHeight="1">
      <c r="A721" s="151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  <c r="BM721" s="151"/>
    </row>
    <row r="722" ht="21.75" customHeight="1">
      <c r="A722" s="151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  <c r="BM722" s="151"/>
    </row>
    <row r="723" ht="21.75" customHeight="1">
      <c r="A723" s="151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  <c r="BM723" s="151"/>
    </row>
    <row r="724" ht="21.75" customHeight="1">
      <c r="A724" s="151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M724" s="151"/>
    </row>
    <row r="725" ht="21.75" customHeight="1">
      <c r="A725" s="151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  <c r="BM725" s="151"/>
    </row>
    <row r="726" ht="21.75" customHeight="1">
      <c r="A726" s="151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  <c r="BM726" s="151"/>
    </row>
    <row r="727" ht="21.75" customHeight="1">
      <c r="A727" s="151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  <c r="BM727" s="151"/>
    </row>
    <row r="728" ht="21.75" customHeight="1">
      <c r="A728" s="151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  <c r="BM728" s="151"/>
    </row>
    <row r="729" ht="21.75" customHeight="1">
      <c r="A729" s="151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  <c r="BM729" s="151"/>
    </row>
    <row r="730" ht="21.75" customHeight="1">
      <c r="A730" s="151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  <c r="BM730" s="151"/>
    </row>
    <row r="731" ht="21.75" customHeight="1">
      <c r="A731" s="151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  <c r="BM731" s="151"/>
    </row>
    <row r="732" ht="21.75" customHeight="1">
      <c r="A732" s="151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  <c r="BM732" s="151"/>
    </row>
    <row r="733" ht="21.75" customHeight="1">
      <c r="A733" s="151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  <c r="BM733" s="151"/>
    </row>
    <row r="734" ht="21.75" customHeight="1">
      <c r="A734" s="151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  <c r="BM734" s="151"/>
    </row>
    <row r="735" ht="21.75" customHeight="1">
      <c r="A735" s="151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  <c r="BM735" s="151"/>
    </row>
    <row r="736" ht="21.75" customHeight="1">
      <c r="A736" s="151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  <c r="BM736" s="151"/>
    </row>
    <row r="737" ht="21.75" customHeight="1">
      <c r="A737" s="151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  <c r="BM737" s="151"/>
    </row>
    <row r="738" ht="21.75" customHeight="1">
      <c r="A738" s="151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  <c r="BM738" s="151"/>
    </row>
    <row r="739" ht="21.75" customHeight="1">
      <c r="A739" s="151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  <c r="BM739" s="151"/>
    </row>
    <row r="740" ht="21.75" customHeight="1">
      <c r="A740" s="151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  <c r="BM740" s="151"/>
    </row>
    <row r="741" ht="21.75" customHeight="1">
      <c r="A741" s="151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  <c r="BM741" s="151"/>
    </row>
    <row r="742" ht="21.75" customHeight="1">
      <c r="A742" s="151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  <c r="BM742" s="151"/>
    </row>
    <row r="743" ht="21.75" customHeight="1">
      <c r="A743" s="151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  <c r="BM743" s="151"/>
    </row>
    <row r="744" ht="21.75" customHeight="1">
      <c r="A744" s="151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  <c r="BM744" s="151"/>
    </row>
    <row r="745" ht="21.75" customHeight="1">
      <c r="A745" s="151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  <c r="BM745" s="151"/>
    </row>
    <row r="746" ht="21.75" customHeight="1">
      <c r="A746" s="151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  <c r="BM746" s="151"/>
    </row>
    <row r="747" ht="21.75" customHeight="1">
      <c r="A747" s="151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  <c r="BM747" s="151"/>
    </row>
    <row r="748" ht="21.75" customHeight="1">
      <c r="A748" s="151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  <c r="BM748" s="151"/>
    </row>
    <row r="749" ht="21.75" customHeight="1">
      <c r="A749" s="151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  <c r="BM749" s="151"/>
    </row>
    <row r="750" ht="21.75" customHeight="1">
      <c r="A750" s="151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  <c r="BM750" s="151"/>
    </row>
    <row r="751" ht="21.75" customHeight="1">
      <c r="A751" s="151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  <c r="BM751" s="151"/>
    </row>
    <row r="752" ht="21.75" customHeight="1">
      <c r="A752" s="151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  <c r="BM752" s="151"/>
    </row>
    <row r="753" ht="21.75" customHeight="1">
      <c r="A753" s="151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  <c r="BM753" s="151"/>
    </row>
    <row r="754" ht="21.75" customHeight="1">
      <c r="A754" s="151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  <c r="BM754" s="151"/>
    </row>
    <row r="755" ht="21.75" customHeight="1">
      <c r="A755" s="151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  <c r="BM755" s="151"/>
    </row>
    <row r="756" ht="21.75" customHeight="1">
      <c r="A756" s="151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  <c r="BM756" s="151"/>
    </row>
    <row r="757" ht="21.75" customHeight="1">
      <c r="A757" s="151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  <c r="BM757" s="151"/>
    </row>
    <row r="758" ht="21.75" customHeight="1">
      <c r="A758" s="151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  <c r="BM758" s="151"/>
    </row>
    <row r="759" ht="21.75" customHeight="1">
      <c r="A759" s="151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  <c r="BM759" s="151"/>
    </row>
    <row r="760" ht="21.75" customHeight="1">
      <c r="A760" s="151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  <c r="BM760" s="151"/>
    </row>
    <row r="761" ht="21.75" customHeight="1">
      <c r="A761" s="151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  <c r="BM761" s="151"/>
    </row>
    <row r="762" ht="21.75" customHeight="1">
      <c r="A762" s="151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  <c r="BM762" s="151"/>
    </row>
    <row r="763" ht="21.75" customHeight="1">
      <c r="A763" s="151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  <c r="BM763" s="151"/>
    </row>
    <row r="764" ht="21.75" customHeight="1">
      <c r="A764" s="151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  <c r="BM764" s="151"/>
    </row>
    <row r="765" ht="21.75" customHeight="1">
      <c r="A765" s="151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  <c r="BM765" s="151"/>
    </row>
    <row r="766" ht="21.75" customHeight="1">
      <c r="A766" s="151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  <c r="BM766" s="151"/>
    </row>
    <row r="767" ht="21.75" customHeight="1">
      <c r="A767" s="151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  <c r="BM767" s="151"/>
    </row>
    <row r="768" ht="21.75" customHeight="1">
      <c r="A768" s="151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  <c r="BM768" s="151"/>
    </row>
    <row r="769" ht="21.75" customHeight="1">
      <c r="A769" s="151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  <c r="BM769" s="151"/>
    </row>
    <row r="770" ht="21.75" customHeight="1">
      <c r="A770" s="151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  <c r="BM770" s="151"/>
    </row>
    <row r="771" ht="21.75" customHeight="1">
      <c r="A771" s="151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  <c r="BM771" s="151"/>
    </row>
    <row r="772" ht="21.75" customHeight="1">
      <c r="A772" s="151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  <c r="BM772" s="151"/>
    </row>
    <row r="773" ht="21.75" customHeight="1">
      <c r="A773" s="151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  <c r="BM773" s="151"/>
    </row>
    <row r="774" ht="21.75" customHeight="1">
      <c r="A774" s="151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  <c r="BM774" s="151"/>
    </row>
    <row r="775" ht="21.75" customHeight="1">
      <c r="A775" s="151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  <c r="BM775" s="151"/>
    </row>
    <row r="776" ht="21.75" customHeight="1">
      <c r="A776" s="151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  <c r="BM776" s="151"/>
    </row>
    <row r="777" ht="21.75" customHeight="1">
      <c r="A777" s="151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  <c r="BM777" s="151"/>
    </row>
    <row r="778" ht="21.75" customHeight="1">
      <c r="A778" s="151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  <c r="BM778" s="151"/>
    </row>
    <row r="779" ht="21.75" customHeight="1">
      <c r="A779" s="151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  <c r="BM779" s="151"/>
    </row>
    <row r="780" ht="21.75" customHeight="1">
      <c r="A780" s="151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  <c r="BM780" s="151"/>
    </row>
    <row r="781" ht="21.75" customHeight="1">
      <c r="A781" s="151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  <c r="BM781" s="151"/>
    </row>
    <row r="782" ht="21.75" customHeight="1">
      <c r="A782" s="151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  <c r="BM782" s="151"/>
    </row>
    <row r="783" ht="21.75" customHeight="1">
      <c r="A783" s="151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  <c r="BM783" s="151"/>
    </row>
    <row r="784" ht="21.75" customHeight="1">
      <c r="A784" s="151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  <c r="BM784" s="151"/>
    </row>
    <row r="785" ht="21.75" customHeight="1">
      <c r="A785" s="151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  <c r="BM785" s="151"/>
    </row>
    <row r="786" ht="21.75" customHeight="1">
      <c r="A786" s="151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  <c r="BM786" s="151"/>
    </row>
    <row r="787" ht="21.75" customHeight="1">
      <c r="A787" s="151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  <c r="BM787" s="151"/>
    </row>
    <row r="788" ht="21.75" customHeight="1">
      <c r="A788" s="151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  <c r="BM788" s="151"/>
    </row>
    <row r="789" ht="21.75" customHeight="1">
      <c r="A789" s="151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  <c r="BM789" s="151"/>
    </row>
    <row r="790" ht="21.75" customHeight="1">
      <c r="A790" s="151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  <c r="BM790" s="151"/>
    </row>
    <row r="791" ht="21.75" customHeight="1">
      <c r="A791" s="151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  <c r="BM791" s="151"/>
    </row>
    <row r="792" ht="21.75" customHeight="1">
      <c r="A792" s="151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  <c r="BM792" s="151"/>
    </row>
    <row r="793" ht="21.75" customHeight="1">
      <c r="A793" s="151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  <c r="BM793" s="151"/>
    </row>
    <row r="794" ht="21.75" customHeight="1">
      <c r="A794" s="151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  <c r="BM794" s="151"/>
    </row>
    <row r="795" ht="21.75" customHeight="1">
      <c r="A795" s="151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  <c r="BM795" s="151"/>
    </row>
    <row r="796" ht="21.75" customHeight="1">
      <c r="A796" s="151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  <c r="BM796" s="151"/>
    </row>
    <row r="797" ht="21.75" customHeight="1">
      <c r="A797" s="151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  <c r="BM797" s="151"/>
    </row>
    <row r="798" ht="21.75" customHeight="1">
      <c r="A798" s="151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  <c r="BM798" s="151"/>
    </row>
    <row r="799" ht="21.75" customHeight="1">
      <c r="A799" s="151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  <c r="BM799" s="151"/>
    </row>
    <row r="800" ht="21.75" customHeight="1">
      <c r="A800" s="151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  <c r="BM800" s="151"/>
    </row>
    <row r="801" ht="21.75" customHeight="1">
      <c r="A801" s="151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  <c r="BM801" s="151"/>
    </row>
    <row r="802" ht="21.75" customHeight="1">
      <c r="A802" s="151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  <c r="BM802" s="151"/>
    </row>
    <row r="803" ht="21.75" customHeight="1">
      <c r="A803" s="151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  <c r="BM803" s="151"/>
    </row>
    <row r="804" ht="21.75" customHeight="1">
      <c r="A804" s="151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  <c r="BM804" s="151"/>
    </row>
    <row r="805" ht="21.75" customHeight="1">
      <c r="A805" s="151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  <c r="BM805" s="151"/>
    </row>
    <row r="806" ht="21.75" customHeight="1">
      <c r="A806" s="151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  <c r="BM806" s="151"/>
    </row>
    <row r="807" ht="21.75" customHeight="1">
      <c r="A807" s="151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  <c r="BM807" s="151"/>
    </row>
    <row r="808" ht="21.75" customHeight="1">
      <c r="A808" s="151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  <c r="BM808" s="151"/>
    </row>
    <row r="809" ht="21.75" customHeight="1">
      <c r="A809" s="151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  <c r="BM809" s="151"/>
    </row>
    <row r="810" ht="21.75" customHeight="1">
      <c r="A810" s="151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  <c r="BM810" s="151"/>
    </row>
    <row r="811" ht="21.75" customHeight="1">
      <c r="A811" s="151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  <c r="BM811" s="151"/>
    </row>
    <row r="812" ht="21.75" customHeight="1">
      <c r="A812" s="151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  <c r="BM812" s="151"/>
    </row>
    <row r="813" ht="21.75" customHeight="1">
      <c r="A813" s="151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  <c r="BM813" s="151"/>
    </row>
    <row r="814" ht="21.75" customHeight="1">
      <c r="A814" s="151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  <c r="BM814" s="151"/>
    </row>
    <row r="815" ht="21.75" customHeight="1">
      <c r="A815" s="151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  <c r="BM815" s="151"/>
    </row>
    <row r="816" ht="21.75" customHeight="1">
      <c r="A816" s="151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  <c r="BM816" s="151"/>
    </row>
    <row r="817" ht="21.75" customHeight="1">
      <c r="A817" s="151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  <c r="BM817" s="151"/>
    </row>
    <row r="818" ht="21.75" customHeight="1">
      <c r="A818" s="151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  <c r="BM818" s="151"/>
    </row>
    <row r="819" ht="21.75" customHeight="1">
      <c r="A819" s="151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  <c r="BM819" s="151"/>
    </row>
    <row r="820" ht="21.75" customHeight="1">
      <c r="A820" s="151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  <c r="BM820" s="151"/>
    </row>
    <row r="821" ht="21.75" customHeight="1">
      <c r="A821" s="151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  <c r="BM821" s="151"/>
    </row>
    <row r="822" ht="21.75" customHeight="1">
      <c r="A822" s="151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  <c r="BM822" s="151"/>
    </row>
    <row r="823" ht="21.75" customHeight="1">
      <c r="A823" s="151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  <c r="BM823" s="151"/>
    </row>
    <row r="824" ht="21.75" customHeight="1">
      <c r="A824" s="151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  <c r="BM824" s="151"/>
    </row>
    <row r="825" ht="21.75" customHeight="1">
      <c r="A825" s="151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  <c r="BM825" s="151"/>
    </row>
    <row r="826" ht="21.75" customHeight="1">
      <c r="A826" s="151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  <c r="BM826" s="151"/>
    </row>
    <row r="827" ht="21.75" customHeight="1">
      <c r="A827" s="151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  <c r="BM827" s="151"/>
    </row>
    <row r="828" ht="21.75" customHeight="1">
      <c r="A828" s="151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  <c r="BM828" s="151"/>
    </row>
    <row r="829" ht="21.75" customHeight="1">
      <c r="A829" s="151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  <c r="BM829" s="151"/>
    </row>
    <row r="830" ht="21.75" customHeight="1">
      <c r="A830" s="151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  <c r="BM830" s="151"/>
    </row>
    <row r="831" ht="21.75" customHeight="1">
      <c r="A831" s="151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  <c r="BM831" s="151"/>
    </row>
    <row r="832" ht="21.75" customHeight="1">
      <c r="A832" s="151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  <c r="BM832" s="151"/>
    </row>
    <row r="833" ht="21.75" customHeight="1">
      <c r="A833" s="151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  <c r="BM833" s="151"/>
    </row>
    <row r="834" ht="21.75" customHeight="1">
      <c r="A834" s="151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  <c r="BM834" s="151"/>
    </row>
    <row r="835" ht="21.75" customHeight="1">
      <c r="A835" s="151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  <c r="BM835" s="151"/>
    </row>
    <row r="836" ht="21.75" customHeight="1">
      <c r="A836" s="151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  <c r="BM836" s="151"/>
    </row>
    <row r="837" ht="21.75" customHeight="1">
      <c r="A837" s="151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  <c r="BM837" s="151"/>
    </row>
    <row r="838" ht="21.75" customHeight="1">
      <c r="A838" s="151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  <c r="BM838" s="151"/>
    </row>
    <row r="839" ht="21.75" customHeight="1">
      <c r="A839" s="151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  <c r="BM839" s="151"/>
    </row>
    <row r="840" ht="21.75" customHeight="1">
      <c r="A840" s="151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  <c r="BM840" s="151"/>
    </row>
    <row r="841" ht="21.75" customHeight="1">
      <c r="A841" s="151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  <c r="BM841" s="151"/>
    </row>
    <row r="842" ht="21.75" customHeight="1">
      <c r="A842" s="151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  <c r="BM842" s="151"/>
    </row>
    <row r="843" ht="21.75" customHeight="1">
      <c r="A843" s="151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  <c r="BM843" s="151"/>
    </row>
    <row r="844" ht="21.75" customHeight="1">
      <c r="A844" s="151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  <c r="BM844" s="151"/>
    </row>
    <row r="845" ht="21.75" customHeight="1">
      <c r="A845" s="151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  <c r="BM845" s="151"/>
    </row>
    <row r="846" ht="21.75" customHeight="1">
      <c r="A846" s="151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  <c r="BM846" s="151"/>
    </row>
    <row r="847" ht="21.75" customHeight="1">
      <c r="A847" s="151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  <c r="BM847" s="151"/>
    </row>
    <row r="848" ht="21.75" customHeight="1">
      <c r="A848" s="151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  <c r="BM848" s="151"/>
    </row>
    <row r="849" ht="21.75" customHeight="1">
      <c r="A849" s="151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  <c r="BM849" s="151"/>
    </row>
    <row r="850" ht="21.75" customHeight="1">
      <c r="A850" s="151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  <c r="BM850" s="151"/>
    </row>
    <row r="851" ht="21.75" customHeight="1">
      <c r="A851" s="151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  <c r="BM851" s="151"/>
    </row>
    <row r="852" ht="21.75" customHeight="1">
      <c r="A852" s="151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  <c r="BM852" s="151"/>
    </row>
    <row r="853" ht="21.75" customHeight="1">
      <c r="A853" s="151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  <c r="BM853" s="151"/>
    </row>
    <row r="854" ht="21.75" customHeight="1">
      <c r="A854" s="151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  <c r="BM854" s="151"/>
    </row>
    <row r="855" ht="21.75" customHeight="1">
      <c r="A855" s="151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  <c r="BM855" s="151"/>
    </row>
    <row r="856" ht="21.75" customHeight="1">
      <c r="A856" s="151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  <c r="BM856" s="151"/>
    </row>
    <row r="857" ht="21.75" customHeight="1">
      <c r="A857" s="151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  <c r="BM857" s="151"/>
    </row>
    <row r="858" ht="21.75" customHeight="1">
      <c r="A858" s="151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  <c r="BM858" s="151"/>
    </row>
    <row r="859" ht="21.75" customHeight="1">
      <c r="A859" s="151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  <c r="BM859" s="151"/>
    </row>
    <row r="860" ht="21.75" customHeight="1">
      <c r="A860" s="151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  <c r="BM860" s="151"/>
    </row>
    <row r="861" ht="21.75" customHeight="1">
      <c r="A861" s="151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  <c r="BM861" s="151"/>
    </row>
    <row r="862" ht="21.75" customHeight="1">
      <c r="A862" s="151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  <c r="BM862" s="151"/>
    </row>
    <row r="863" ht="21.75" customHeight="1">
      <c r="A863" s="151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  <c r="BM863" s="151"/>
    </row>
    <row r="864" ht="21.75" customHeight="1">
      <c r="A864" s="151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  <c r="BM864" s="151"/>
    </row>
    <row r="865" ht="21.75" customHeight="1">
      <c r="A865" s="151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  <c r="BM865" s="151"/>
    </row>
    <row r="866" ht="21.75" customHeight="1">
      <c r="A866" s="151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  <c r="BM866" s="151"/>
    </row>
    <row r="867" ht="21.75" customHeight="1">
      <c r="A867" s="151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  <c r="BM867" s="151"/>
    </row>
    <row r="868" ht="21.75" customHeight="1">
      <c r="A868" s="151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  <c r="BM868" s="151"/>
    </row>
    <row r="869" ht="21.75" customHeight="1">
      <c r="A869" s="151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  <c r="BM869" s="151"/>
    </row>
    <row r="870" ht="21.75" customHeight="1">
      <c r="A870" s="151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  <c r="BM870" s="151"/>
    </row>
    <row r="871" ht="21.75" customHeight="1">
      <c r="A871" s="151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  <c r="BM871" s="151"/>
    </row>
    <row r="872" ht="21.75" customHeight="1">
      <c r="A872" s="151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  <c r="BM872" s="151"/>
    </row>
    <row r="873" ht="21.75" customHeight="1">
      <c r="A873" s="151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  <c r="BM873" s="151"/>
    </row>
    <row r="874" ht="21.75" customHeight="1">
      <c r="A874" s="151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  <c r="BM874" s="151"/>
    </row>
    <row r="875" ht="21.75" customHeight="1">
      <c r="A875" s="151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  <c r="BM875" s="151"/>
    </row>
    <row r="876" ht="21.75" customHeight="1">
      <c r="A876" s="151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  <c r="BM876" s="151"/>
    </row>
    <row r="877" ht="21.75" customHeight="1">
      <c r="A877" s="151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  <c r="BM877" s="151"/>
    </row>
    <row r="878" ht="21.75" customHeight="1">
      <c r="A878" s="151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  <c r="BM878" s="151"/>
    </row>
    <row r="879" ht="21.75" customHeight="1">
      <c r="A879" s="151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  <c r="BM879" s="151"/>
    </row>
    <row r="880" ht="21.75" customHeight="1">
      <c r="A880" s="151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  <c r="BM880" s="151"/>
    </row>
    <row r="881" ht="21.75" customHeight="1">
      <c r="A881" s="151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  <c r="BM881" s="151"/>
    </row>
    <row r="882" ht="21.75" customHeight="1">
      <c r="A882" s="151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  <c r="BM882" s="151"/>
    </row>
    <row r="883" ht="21.75" customHeight="1">
      <c r="A883" s="151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  <c r="BM883" s="151"/>
    </row>
    <row r="884" ht="21.75" customHeight="1">
      <c r="A884" s="151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  <c r="BM884" s="151"/>
    </row>
    <row r="885" ht="21.75" customHeight="1">
      <c r="A885" s="151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  <c r="BM885" s="151"/>
    </row>
    <row r="886" ht="21.75" customHeight="1">
      <c r="A886" s="151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  <c r="BM886" s="151"/>
    </row>
    <row r="887" ht="21.75" customHeight="1">
      <c r="A887" s="151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  <c r="BM887" s="151"/>
    </row>
    <row r="888" ht="21.75" customHeight="1">
      <c r="A888" s="151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  <c r="BM888" s="151"/>
    </row>
    <row r="889" ht="21.75" customHeight="1">
      <c r="A889" s="151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  <c r="BM889" s="151"/>
    </row>
    <row r="890" ht="21.75" customHeight="1">
      <c r="A890" s="151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  <c r="BM890" s="151"/>
    </row>
    <row r="891" ht="21.75" customHeight="1">
      <c r="A891" s="151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  <c r="BM891" s="151"/>
    </row>
    <row r="892" ht="21.75" customHeight="1">
      <c r="A892" s="151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  <c r="BM892" s="151"/>
    </row>
    <row r="893" ht="21.75" customHeight="1">
      <c r="A893" s="151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  <c r="BM893" s="151"/>
    </row>
    <row r="894" ht="21.75" customHeight="1">
      <c r="A894" s="151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  <c r="BM894" s="151"/>
    </row>
    <row r="895" ht="21.75" customHeight="1">
      <c r="A895" s="151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  <c r="BM895" s="151"/>
    </row>
    <row r="896" ht="21.75" customHeight="1">
      <c r="A896" s="151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  <c r="BM896" s="151"/>
    </row>
    <row r="897" ht="21.75" customHeight="1">
      <c r="A897" s="151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  <c r="BM897" s="151"/>
    </row>
    <row r="898" ht="21.75" customHeight="1">
      <c r="A898" s="151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  <c r="BM898" s="151"/>
    </row>
    <row r="899" ht="21.75" customHeight="1">
      <c r="A899" s="151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  <c r="BM899" s="151"/>
    </row>
    <row r="900" ht="21.75" customHeight="1">
      <c r="A900" s="151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  <c r="BM900" s="151"/>
    </row>
    <row r="901" ht="21.75" customHeight="1">
      <c r="A901" s="151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  <c r="BM901" s="151"/>
    </row>
    <row r="902" ht="21.75" customHeight="1">
      <c r="A902" s="151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  <c r="BM902" s="151"/>
    </row>
    <row r="903" ht="21.75" customHeight="1">
      <c r="A903" s="151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  <c r="BM903" s="151"/>
    </row>
    <row r="904" ht="21.75" customHeight="1">
      <c r="A904" s="151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  <c r="BM904" s="151"/>
    </row>
    <row r="905" ht="21.75" customHeight="1">
      <c r="A905" s="151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  <c r="BM905" s="151"/>
    </row>
    <row r="906" ht="21.75" customHeight="1">
      <c r="A906" s="151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  <c r="BM906" s="151"/>
    </row>
    <row r="907" ht="21.75" customHeight="1">
      <c r="A907" s="151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  <c r="BM907" s="151"/>
    </row>
    <row r="908" ht="21.75" customHeight="1">
      <c r="A908" s="151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  <c r="BM908" s="151"/>
    </row>
    <row r="909" ht="21.75" customHeight="1">
      <c r="A909" s="151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  <c r="BM909" s="151"/>
    </row>
    <row r="910" ht="21.75" customHeight="1">
      <c r="A910" s="151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  <c r="BM910" s="151"/>
    </row>
    <row r="911" ht="21.75" customHeight="1">
      <c r="A911" s="151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  <c r="BM911" s="151"/>
    </row>
    <row r="912" ht="21.75" customHeight="1">
      <c r="A912" s="151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  <c r="BM912" s="151"/>
    </row>
    <row r="913" ht="21.75" customHeight="1">
      <c r="A913" s="151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  <c r="BM913" s="151"/>
    </row>
    <row r="914" ht="21.75" customHeight="1">
      <c r="A914" s="151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  <c r="BM914" s="151"/>
    </row>
    <row r="915" ht="21.75" customHeight="1">
      <c r="A915" s="151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  <c r="BM915" s="151"/>
    </row>
    <row r="916" ht="21.75" customHeight="1">
      <c r="A916" s="151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  <c r="BM916" s="151"/>
    </row>
    <row r="917" ht="21.75" customHeight="1">
      <c r="A917" s="151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  <c r="BM917" s="151"/>
    </row>
    <row r="918" ht="21.75" customHeight="1">
      <c r="A918" s="151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  <c r="BM918" s="151"/>
    </row>
    <row r="919" ht="21.75" customHeight="1">
      <c r="A919" s="151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  <c r="BM919" s="151"/>
    </row>
    <row r="920" ht="21.75" customHeight="1">
      <c r="A920" s="151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  <c r="BM920" s="151"/>
    </row>
    <row r="921" ht="21.75" customHeight="1">
      <c r="A921" s="151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  <c r="BM921" s="151"/>
    </row>
    <row r="922" ht="21.75" customHeight="1">
      <c r="A922" s="151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  <c r="BM922" s="151"/>
    </row>
    <row r="923" ht="21.75" customHeight="1">
      <c r="A923" s="151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  <c r="BM923" s="151"/>
    </row>
    <row r="924" ht="21.75" customHeight="1">
      <c r="A924" s="151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  <c r="BM924" s="151"/>
    </row>
    <row r="925" ht="21.75" customHeight="1">
      <c r="A925" s="151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  <c r="BM925" s="151"/>
    </row>
    <row r="926" ht="21.75" customHeight="1">
      <c r="A926" s="151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  <c r="BM926" s="151"/>
    </row>
    <row r="927" ht="21.75" customHeight="1">
      <c r="A927" s="151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  <c r="BM927" s="151"/>
    </row>
    <row r="928" ht="21.75" customHeight="1">
      <c r="A928" s="151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  <c r="BM928" s="151"/>
    </row>
    <row r="929" ht="21.75" customHeight="1">
      <c r="A929" s="151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  <c r="BM929" s="151"/>
    </row>
    <row r="930" ht="21.75" customHeight="1">
      <c r="A930" s="151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  <c r="BM930" s="151"/>
    </row>
    <row r="931" ht="21.75" customHeight="1">
      <c r="A931" s="151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  <c r="BM931" s="151"/>
    </row>
    <row r="932" ht="21.75" customHeight="1">
      <c r="A932" s="151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  <c r="BM932" s="151"/>
    </row>
    <row r="933" ht="21.75" customHeight="1">
      <c r="A933" s="151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  <c r="BM933" s="151"/>
    </row>
    <row r="934" ht="21.75" customHeight="1">
      <c r="A934" s="151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  <c r="BM934" s="151"/>
    </row>
    <row r="935" ht="21.75" customHeight="1">
      <c r="A935" s="151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  <c r="BM935" s="151"/>
    </row>
    <row r="936" ht="21.75" customHeight="1">
      <c r="A936" s="151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  <c r="BM936" s="151"/>
    </row>
    <row r="937" ht="21.75" customHeight="1">
      <c r="A937" s="151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  <c r="BM937" s="151"/>
    </row>
    <row r="938" ht="21.75" customHeight="1">
      <c r="A938" s="151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  <c r="BM938" s="151"/>
    </row>
    <row r="939" ht="21.75" customHeight="1">
      <c r="A939" s="151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  <c r="BM939" s="151"/>
    </row>
    <row r="940" ht="21.75" customHeight="1">
      <c r="A940" s="151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  <c r="BM940" s="151"/>
    </row>
    <row r="941" ht="21.75" customHeight="1">
      <c r="A941" s="151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  <c r="BM941" s="151"/>
    </row>
    <row r="942" ht="21.75" customHeight="1">
      <c r="A942" s="151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  <c r="BM942" s="151"/>
    </row>
    <row r="943" ht="21.75" customHeight="1">
      <c r="A943" s="151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  <c r="BM943" s="151"/>
    </row>
    <row r="944" ht="21.75" customHeight="1">
      <c r="A944" s="151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  <c r="BM944" s="151"/>
    </row>
    <row r="945" ht="21.75" customHeight="1">
      <c r="A945" s="151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  <c r="BM945" s="151"/>
    </row>
    <row r="946" ht="21.75" customHeight="1">
      <c r="A946" s="151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  <c r="BM946" s="151"/>
    </row>
    <row r="947" ht="21.75" customHeight="1">
      <c r="A947" s="151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  <c r="BM947" s="151"/>
    </row>
    <row r="948" ht="21.75" customHeight="1">
      <c r="A948" s="151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  <c r="BM948" s="151"/>
    </row>
    <row r="949" ht="21.75" customHeight="1">
      <c r="A949" s="151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  <c r="BM949" s="151"/>
    </row>
    <row r="950" ht="21.75" customHeight="1">
      <c r="A950" s="151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  <c r="BM950" s="151"/>
    </row>
    <row r="951" ht="21.75" customHeight="1">
      <c r="A951" s="151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  <c r="BM951" s="151"/>
    </row>
    <row r="952" ht="21.75" customHeight="1">
      <c r="A952" s="151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  <c r="BM952" s="151"/>
    </row>
    <row r="953" ht="21.75" customHeight="1">
      <c r="A953" s="151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  <c r="BM953" s="151"/>
    </row>
    <row r="954" ht="21.75" customHeight="1">
      <c r="A954" s="151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  <c r="BM954" s="151"/>
    </row>
    <row r="955" ht="21.75" customHeight="1">
      <c r="A955" s="151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  <c r="BM955" s="151"/>
    </row>
    <row r="956" ht="21.75" customHeight="1">
      <c r="A956" s="151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  <c r="BM956" s="151"/>
    </row>
    <row r="957" ht="21.75" customHeight="1">
      <c r="A957" s="151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  <c r="BM957" s="151"/>
    </row>
    <row r="958" ht="21.75" customHeight="1">
      <c r="A958" s="151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  <c r="BM958" s="151"/>
    </row>
    <row r="959" ht="21.75" customHeight="1">
      <c r="A959" s="151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  <c r="BM959" s="151"/>
    </row>
    <row r="960" ht="21.75" customHeight="1">
      <c r="A960" s="151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  <c r="BM960" s="151"/>
    </row>
    <row r="961" ht="21.75" customHeight="1">
      <c r="A961" s="151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  <c r="BM961" s="151"/>
    </row>
    <row r="962" ht="21.75" customHeight="1">
      <c r="A962" s="151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  <c r="BM962" s="151"/>
    </row>
    <row r="963" ht="21.75" customHeight="1">
      <c r="A963" s="151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  <c r="BM963" s="151"/>
    </row>
    <row r="964" ht="21.75" customHeight="1">
      <c r="A964" s="151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  <c r="BM964" s="151"/>
    </row>
    <row r="965" ht="21.75" customHeight="1">
      <c r="A965" s="151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  <c r="BM965" s="151"/>
    </row>
    <row r="966" ht="21.75" customHeight="1">
      <c r="A966" s="151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  <c r="BM966" s="151"/>
    </row>
    <row r="967" ht="21.75" customHeight="1">
      <c r="A967" s="151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  <c r="BM967" s="151"/>
    </row>
    <row r="968" ht="21.75" customHeight="1">
      <c r="A968" s="151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  <c r="BM968" s="151"/>
    </row>
    <row r="969" ht="21.75" customHeight="1">
      <c r="A969" s="151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  <c r="BM969" s="151"/>
    </row>
    <row r="970" ht="21.75" customHeight="1">
      <c r="A970" s="151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  <c r="BM970" s="151"/>
    </row>
    <row r="971" ht="21.75" customHeight="1">
      <c r="A971" s="151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  <c r="BM971" s="151"/>
    </row>
    <row r="972" ht="21.75" customHeight="1">
      <c r="A972" s="151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  <c r="BM972" s="151"/>
    </row>
    <row r="973" ht="21.75" customHeight="1">
      <c r="A973" s="151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  <c r="BM973" s="151"/>
    </row>
    <row r="974" ht="21.75" customHeight="1">
      <c r="A974" s="151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  <c r="BM974" s="151"/>
    </row>
    <row r="975" ht="21.75" customHeight="1">
      <c r="A975" s="151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  <c r="BM975" s="151"/>
    </row>
    <row r="976" ht="21.75" customHeight="1">
      <c r="A976" s="151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  <c r="BM976" s="151"/>
    </row>
    <row r="977" ht="21.75" customHeight="1">
      <c r="A977" s="151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  <c r="BM977" s="151"/>
    </row>
    <row r="978" ht="21.75" customHeight="1">
      <c r="A978" s="151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  <c r="BM978" s="151"/>
    </row>
    <row r="979" ht="21.75" customHeight="1">
      <c r="A979" s="151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  <c r="BM979" s="151"/>
    </row>
    <row r="980" ht="21.75" customHeight="1">
      <c r="A980" s="151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  <c r="BM980" s="151"/>
    </row>
    <row r="981" ht="21.75" customHeight="1">
      <c r="A981" s="151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  <c r="BM981" s="151"/>
    </row>
    <row r="982" ht="21.75" customHeight="1">
      <c r="A982" s="151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  <c r="BM982" s="151"/>
    </row>
    <row r="983" ht="21.75" customHeight="1">
      <c r="A983" s="151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  <c r="BM983" s="151"/>
    </row>
    <row r="984" ht="21.75" customHeight="1">
      <c r="A984" s="151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  <c r="BM984" s="151"/>
    </row>
    <row r="985" ht="21.75" customHeight="1">
      <c r="A985" s="151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  <c r="BM985" s="151"/>
    </row>
    <row r="986" ht="21.75" customHeight="1">
      <c r="A986" s="151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  <c r="BM986" s="151"/>
    </row>
    <row r="987" ht="21.75" customHeight="1">
      <c r="A987" s="151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  <c r="BM987" s="151"/>
    </row>
    <row r="988" ht="21.75" customHeight="1">
      <c r="A988" s="151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  <c r="BM988" s="151"/>
    </row>
    <row r="989" ht="21.75" customHeight="1">
      <c r="A989" s="151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  <c r="BM989" s="151"/>
    </row>
    <row r="990" ht="21.75" customHeight="1">
      <c r="A990" s="151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  <c r="BM990" s="151"/>
    </row>
    <row r="991" ht="21.75" customHeight="1">
      <c r="A991" s="151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  <c r="BM991" s="151"/>
    </row>
    <row r="992" ht="21.75" customHeight="1">
      <c r="A992" s="151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  <c r="BM992" s="151"/>
    </row>
    <row r="993" ht="21.75" customHeight="1">
      <c r="A993" s="151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  <c r="BM993" s="151"/>
    </row>
    <row r="994" ht="21.75" customHeight="1">
      <c r="A994" s="151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  <c r="BM994" s="151"/>
    </row>
    <row r="995" ht="21.75" customHeight="1">
      <c r="A995" s="151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  <c r="BM995" s="151"/>
    </row>
    <row r="996" ht="21.75" customHeight="1">
      <c r="A996" s="151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  <c r="BM996" s="151"/>
    </row>
    <row r="997" ht="21.75" customHeight="1">
      <c r="A997" s="151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  <c r="BM997" s="151"/>
    </row>
    <row r="998" ht="21.75" customHeight="1">
      <c r="A998" s="151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  <c r="BM998" s="151"/>
    </row>
    <row r="999" ht="21.75" customHeight="1">
      <c r="A999" s="151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  <c r="BM999" s="151"/>
    </row>
    <row r="1000" ht="21.75" customHeight="1">
      <c r="A1000" s="151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  <c r="BM1000" s="151"/>
    </row>
  </sheetData>
  <mergeCells count="118">
    <mergeCell ref="AM3:AO3"/>
    <mergeCell ref="AJ2:AL2"/>
    <mergeCell ref="AJ3:AL3"/>
    <mergeCell ref="R3:T3"/>
    <mergeCell ref="O3:Q3"/>
    <mergeCell ref="AS2:AU2"/>
    <mergeCell ref="AS3:AU3"/>
    <mergeCell ref="AD2:AF2"/>
    <mergeCell ref="U2:W2"/>
    <mergeCell ref="X2:Z2"/>
    <mergeCell ref="A1:AU1"/>
    <mergeCell ref="F2:H2"/>
    <mergeCell ref="C2:E2"/>
    <mergeCell ref="L2:N2"/>
    <mergeCell ref="U3:W3"/>
    <mergeCell ref="X3:Z3"/>
    <mergeCell ref="R9:T9"/>
    <mergeCell ref="O8:Q8"/>
    <mergeCell ref="AA3:AC3"/>
    <mergeCell ref="U10:W10"/>
    <mergeCell ref="X11:Z11"/>
    <mergeCell ref="AA12:AC12"/>
    <mergeCell ref="L7:N7"/>
    <mergeCell ref="L3:N3"/>
    <mergeCell ref="F5:H5"/>
    <mergeCell ref="C4:E4"/>
    <mergeCell ref="C3:E3"/>
    <mergeCell ref="F3:H3"/>
    <mergeCell ref="I6:K6"/>
    <mergeCell ref="I3:K3"/>
    <mergeCell ref="BE2:BG2"/>
    <mergeCell ref="BM7:BM10"/>
    <mergeCell ref="BM2:BM5"/>
    <mergeCell ref="BI2:BK2"/>
    <mergeCell ref="I2:K2"/>
    <mergeCell ref="AM35:AO35"/>
    <mergeCell ref="AJ34:AL34"/>
    <mergeCell ref="A38:BC38"/>
    <mergeCell ref="AD32:AF32"/>
    <mergeCell ref="AG33:AI33"/>
    <mergeCell ref="O27:Q27"/>
    <mergeCell ref="R28:T28"/>
    <mergeCell ref="U29:W29"/>
    <mergeCell ref="AA31:AC31"/>
    <mergeCell ref="X30:Z30"/>
    <mergeCell ref="AS37:AU37"/>
    <mergeCell ref="AP36:AR36"/>
    <mergeCell ref="L26:N26"/>
    <mergeCell ref="BA2:BC2"/>
    <mergeCell ref="BA3:BC3"/>
    <mergeCell ref="AW3:AY3"/>
    <mergeCell ref="AW2:AY2"/>
    <mergeCell ref="AV1:BC1"/>
    <mergeCell ref="BD1:BK1"/>
    <mergeCell ref="BI3:BK3"/>
    <mergeCell ref="AA2:AC2"/>
    <mergeCell ref="O2:Q2"/>
    <mergeCell ref="R2:T2"/>
    <mergeCell ref="BE3:BG3"/>
    <mergeCell ref="AG3:AI3"/>
    <mergeCell ref="AP3:AR3"/>
    <mergeCell ref="AG2:AI2"/>
    <mergeCell ref="AD3:AF3"/>
    <mergeCell ref="AP2:AR2"/>
    <mergeCell ref="AM2:AO2"/>
    <mergeCell ref="AD13:AF13"/>
    <mergeCell ref="AG14:AI14"/>
    <mergeCell ref="AD21:AF21"/>
    <mergeCell ref="AG21:AI21"/>
    <mergeCell ref="AJ15:AL15"/>
    <mergeCell ref="AM16:AO16"/>
    <mergeCell ref="AP17:AR17"/>
    <mergeCell ref="AS18:AU18"/>
    <mergeCell ref="BE22:BG22"/>
    <mergeCell ref="BI22:BK22"/>
    <mergeCell ref="BM26:BM29"/>
    <mergeCell ref="BM21:BM24"/>
    <mergeCell ref="AP21:AR21"/>
    <mergeCell ref="AV20:BC20"/>
    <mergeCell ref="BD20:BK20"/>
    <mergeCell ref="BA22:BC22"/>
    <mergeCell ref="AW21:AY21"/>
    <mergeCell ref="AS21:AU21"/>
    <mergeCell ref="AW22:AY22"/>
    <mergeCell ref="AP22:AR22"/>
    <mergeCell ref="AS22:AU22"/>
    <mergeCell ref="AM22:AO22"/>
    <mergeCell ref="BE21:BG21"/>
    <mergeCell ref="BI21:BK21"/>
    <mergeCell ref="F21:H21"/>
    <mergeCell ref="I21:K21"/>
    <mergeCell ref="L21:N21"/>
    <mergeCell ref="C21:E21"/>
    <mergeCell ref="BA21:BC21"/>
    <mergeCell ref="R22:T22"/>
    <mergeCell ref="U22:W22"/>
    <mergeCell ref="L22:N22"/>
    <mergeCell ref="O22:Q22"/>
    <mergeCell ref="C23:E23"/>
    <mergeCell ref="F24:H24"/>
    <mergeCell ref="I25:K25"/>
    <mergeCell ref="AG22:AI22"/>
    <mergeCell ref="AD22:AF22"/>
    <mergeCell ref="I22:K22"/>
    <mergeCell ref="C22:E22"/>
    <mergeCell ref="F22:H22"/>
    <mergeCell ref="AA22:AC22"/>
    <mergeCell ref="X22:Z22"/>
    <mergeCell ref="AJ22:AL22"/>
    <mergeCell ref="AM21:AO21"/>
    <mergeCell ref="AJ21:AL21"/>
    <mergeCell ref="AA21:AC21"/>
    <mergeCell ref="A20:AU20"/>
    <mergeCell ref="A19:BC19"/>
    <mergeCell ref="U21:W21"/>
    <mergeCell ref="R21:T21"/>
    <mergeCell ref="X21:Z21"/>
    <mergeCell ref="O21:Q2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4.0"/>
    <col customWidth="1" min="2" max="2" width="10.43"/>
    <col customWidth="1" min="3" max="3" width="3.14"/>
    <col customWidth="1" min="4" max="4" width="1.0"/>
    <col customWidth="1" min="5" max="6" width="3.14"/>
    <col customWidth="1" min="7" max="7" width="1.0"/>
    <col customWidth="1" min="8" max="9" width="3.14"/>
    <col customWidth="1" min="10" max="10" width="1.0"/>
    <col customWidth="1" min="11" max="12" width="3.14"/>
    <col customWidth="1" min="13" max="13" width="1.0"/>
    <col customWidth="1" min="14" max="15" width="3.14"/>
    <col customWidth="1" min="16" max="16" width="1.0"/>
    <col customWidth="1" min="17" max="17" width="3.14"/>
    <col customWidth="1" min="18" max="18" width="3.29"/>
    <col customWidth="1" min="19" max="19" width="1.0"/>
    <col customWidth="1" min="20" max="20" width="4.0"/>
    <col customWidth="1" min="21" max="21" width="3.14"/>
    <col customWidth="1" min="22" max="22" width="1.0"/>
    <col customWidth="1" min="23" max="24" width="3.14"/>
    <col customWidth="1" min="25" max="25" width="1.0"/>
    <col customWidth="1" min="26" max="27" width="3.14"/>
    <col customWidth="1" min="28" max="28" width="1.0"/>
    <col customWidth="1" min="29" max="30" width="3.14"/>
    <col customWidth="1" min="31" max="31" width="1.0"/>
    <col customWidth="1" min="32" max="33" width="3.14"/>
    <col customWidth="1" min="34" max="34" width="1.0"/>
    <col customWidth="1" min="35" max="36" width="3.14"/>
    <col customWidth="1" min="37" max="37" width="1.0"/>
    <col customWidth="1" min="38" max="39" width="3.14"/>
    <col customWidth="1" min="40" max="40" width="1.0"/>
    <col customWidth="1" min="41" max="42" width="3.14"/>
    <col customWidth="1" min="43" max="43" width="1.0"/>
    <col customWidth="1" min="44" max="45" width="3.14"/>
    <col customWidth="1" min="46" max="46" width="1.0"/>
    <col customWidth="1" min="47" max="47" width="3.14"/>
    <col customWidth="1" min="48" max="48" width="5.71"/>
    <col customWidth="1" min="49" max="49" width="4.71"/>
    <col customWidth="1" min="50" max="50" width="1.0"/>
    <col customWidth="1" min="51" max="51" width="4.71"/>
    <col customWidth="1" min="52" max="52" width="6.71"/>
    <col customWidth="1" min="53" max="53" width="4.71"/>
    <col customWidth="1" min="54" max="54" width="1.0"/>
    <col customWidth="1" min="55" max="55" width="11.57"/>
    <col customWidth="1" min="56" max="56" width="5.71"/>
    <col customWidth="1" min="57" max="57" width="4.71"/>
    <col customWidth="1" min="58" max="58" width="1.0"/>
    <col customWidth="1" min="59" max="59" width="4.71"/>
    <col customWidth="1" min="60" max="60" width="6.71"/>
    <col customWidth="1" min="61" max="61" width="4.71"/>
    <col customWidth="1" min="62" max="62" width="1.0"/>
    <col customWidth="1" min="63" max="63" width="11.57"/>
    <col customWidth="1" min="64" max="74" width="8.0"/>
  </cols>
  <sheetData>
    <row r="1" ht="21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346" t="s">
        <v>63</v>
      </c>
      <c r="AW1" s="5"/>
      <c r="AX1" s="5"/>
      <c r="AY1" s="5"/>
      <c r="AZ1" s="5"/>
      <c r="BA1" s="5"/>
      <c r="BB1" s="5"/>
      <c r="BC1" s="6"/>
      <c r="BD1" s="347" t="s">
        <v>31</v>
      </c>
      <c r="BE1" s="2"/>
      <c r="BF1" s="2"/>
      <c r="BG1" s="2"/>
      <c r="BH1" s="2"/>
      <c r="BI1" s="2"/>
      <c r="BJ1" s="2"/>
      <c r="BK1" s="3"/>
      <c r="BM1" s="157"/>
    </row>
    <row r="2" ht="21.75" customHeight="1">
      <c r="A2" s="348"/>
      <c r="B2" s="349" t="s">
        <v>64</v>
      </c>
      <c r="C2" s="350">
        <v>1.0</v>
      </c>
      <c r="D2" s="12"/>
      <c r="E2" s="13"/>
      <c r="F2" s="351">
        <v>2.0</v>
      </c>
      <c r="G2" s="12"/>
      <c r="H2" s="13"/>
      <c r="I2" s="351">
        <v>3.0</v>
      </c>
      <c r="J2" s="12"/>
      <c r="K2" s="13"/>
      <c r="L2" s="351">
        <v>4.0</v>
      </c>
      <c r="M2" s="12"/>
      <c r="N2" s="13"/>
      <c r="O2" s="351">
        <v>5.0</v>
      </c>
      <c r="P2" s="12"/>
      <c r="Q2" s="13"/>
      <c r="R2" s="351">
        <v>6.0</v>
      </c>
      <c r="S2" s="12"/>
      <c r="T2" s="13"/>
      <c r="U2" s="351">
        <v>7.0</v>
      </c>
      <c r="V2" s="12"/>
      <c r="W2" s="13"/>
      <c r="X2" s="351">
        <v>8.0</v>
      </c>
      <c r="Y2" s="12"/>
      <c r="Z2" s="13"/>
      <c r="AA2" s="351">
        <v>9.0</v>
      </c>
      <c r="AB2" s="12"/>
      <c r="AC2" s="13"/>
      <c r="AD2" s="351">
        <v>10.0</v>
      </c>
      <c r="AE2" s="12"/>
      <c r="AF2" s="13"/>
      <c r="AG2" s="351">
        <v>11.0</v>
      </c>
      <c r="AH2" s="12"/>
      <c r="AI2" s="13"/>
      <c r="AJ2" s="351">
        <v>12.0</v>
      </c>
      <c r="AK2" s="12"/>
      <c r="AL2" s="13"/>
      <c r="AM2" s="351">
        <v>13.0</v>
      </c>
      <c r="AN2" s="12"/>
      <c r="AO2" s="13"/>
      <c r="AP2" s="351">
        <v>14.0</v>
      </c>
      <c r="AQ2" s="12"/>
      <c r="AR2" s="13"/>
      <c r="AS2" s="351">
        <v>15.0</v>
      </c>
      <c r="AT2" s="12"/>
      <c r="AU2" s="13"/>
      <c r="AV2" s="352">
        <v>16.0</v>
      </c>
      <c r="AW2" s="353">
        <v>17.0</v>
      </c>
      <c r="AX2" s="12"/>
      <c r="AY2" s="13"/>
      <c r="AZ2" s="354">
        <v>18.0</v>
      </c>
      <c r="BA2" s="353">
        <v>19.0</v>
      </c>
      <c r="BB2" s="12"/>
      <c r="BC2" s="17"/>
      <c r="BD2" s="355">
        <v>20.0</v>
      </c>
      <c r="BE2" s="356">
        <v>21.0</v>
      </c>
      <c r="BF2" s="12"/>
      <c r="BG2" s="13"/>
      <c r="BH2" s="355">
        <v>22.0</v>
      </c>
      <c r="BI2" s="356">
        <v>23.0</v>
      </c>
      <c r="BJ2" s="12"/>
      <c r="BK2" s="17"/>
      <c r="BM2" s="167"/>
    </row>
    <row r="3" ht="21.75" customHeight="1">
      <c r="A3" s="357"/>
      <c r="B3" s="358"/>
      <c r="C3" s="359" t="str">
        <f>B4</f>
        <v>Zdeněk</v>
      </c>
      <c r="D3" s="22"/>
      <c r="E3" s="23"/>
      <c r="F3" s="359" t="str">
        <f>B5</f>
        <v>Romana</v>
      </c>
      <c r="G3" s="22"/>
      <c r="H3" s="23"/>
      <c r="I3" s="359" t="str">
        <f>B6</f>
        <v>Tadeáš</v>
      </c>
      <c r="J3" s="22"/>
      <c r="K3" s="23"/>
      <c r="L3" s="359" t="str">
        <f>B7</f>
        <v>Tomáš</v>
      </c>
      <c r="M3" s="22"/>
      <c r="N3" s="23"/>
      <c r="O3" s="359" t="str">
        <f>B8</f>
        <v>Honza</v>
      </c>
      <c r="P3" s="22"/>
      <c r="Q3" s="23"/>
      <c r="R3" s="359" t="str">
        <f>B9</f>
        <v>Filip</v>
      </c>
      <c r="S3" s="22"/>
      <c r="T3" s="23"/>
      <c r="U3" s="359" t="str">
        <f>B10</f>
        <v>Ondřej</v>
      </c>
      <c r="V3" s="22"/>
      <c r="W3" s="23"/>
      <c r="X3" s="359" t="str">
        <f>B11</f>
        <v>Franta</v>
      </c>
      <c r="Y3" s="22"/>
      <c r="Z3" s="23"/>
      <c r="AA3" s="359" t="str">
        <f>B12</f>
        <v>Michal</v>
      </c>
      <c r="AB3" s="22"/>
      <c r="AC3" s="23"/>
      <c r="AD3" s="360" t="str">
        <f>B13</f>
        <v/>
      </c>
      <c r="AE3" s="22"/>
      <c r="AF3" s="23"/>
      <c r="AG3" s="360" t="str">
        <f>B14</f>
        <v/>
      </c>
      <c r="AH3" s="22"/>
      <c r="AI3" s="23"/>
      <c r="AJ3" s="360" t="str">
        <f>B15</f>
        <v/>
      </c>
      <c r="AK3" s="22"/>
      <c r="AL3" s="24"/>
      <c r="AM3" s="360" t="str">
        <f>B16</f>
        <v/>
      </c>
      <c r="AN3" s="22"/>
      <c r="AO3" s="23"/>
      <c r="AP3" s="360" t="str">
        <f>B17</f>
        <v/>
      </c>
      <c r="AQ3" s="22"/>
      <c r="AR3" s="23"/>
      <c r="AS3" s="360" t="str">
        <f>B18</f>
        <v/>
      </c>
      <c r="AT3" s="22"/>
      <c r="AU3" s="23"/>
      <c r="AV3" s="361" t="s">
        <v>6</v>
      </c>
      <c r="AW3" s="362" t="s">
        <v>7</v>
      </c>
      <c r="AX3" s="22"/>
      <c r="AY3" s="31"/>
      <c r="AZ3" s="363" t="s">
        <v>8</v>
      </c>
      <c r="BA3" s="364" t="s">
        <v>9</v>
      </c>
      <c r="BB3" s="34"/>
      <c r="BC3" s="35"/>
      <c r="BD3" s="365" t="s">
        <v>6</v>
      </c>
      <c r="BE3" s="366" t="s">
        <v>7</v>
      </c>
      <c r="BF3" s="22"/>
      <c r="BG3" s="31"/>
      <c r="BH3" s="367" t="s">
        <v>8</v>
      </c>
      <c r="BI3" s="366" t="s">
        <v>9</v>
      </c>
      <c r="BJ3" s="22"/>
      <c r="BK3" s="179"/>
    </row>
    <row r="4" ht="21.75" customHeight="1">
      <c r="A4" s="368">
        <v>1.0</v>
      </c>
      <c r="B4" s="369" t="str">
        <f>'poznámky'!D1</f>
        <v>Zdeněk</v>
      </c>
      <c r="C4" s="39"/>
      <c r="D4" s="40"/>
      <c r="E4" s="41"/>
      <c r="F4" s="42">
        <f>E5</f>
        <v>19</v>
      </c>
      <c r="G4" s="43" t="s">
        <v>12</v>
      </c>
      <c r="H4" s="44">
        <f>C5</f>
        <v>10</v>
      </c>
      <c r="I4" s="42">
        <f>E6</f>
        <v>14</v>
      </c>
      <c r="J4" s="43" t="s">
        <v>12</v>
      </c>
      <c r="K4" s="44">
        <f>C6</f>
        <v>21</v>
      </c>
      <c r="L4" s="42">
        <f>E7</f>
        <v>25</v>
      </c>
      <c r="M4" s="43" t="s">
        <v>12</v>
      </c>
      <c r="N4" s="44">
        <f>C7</f>
        <v>1</v>
      </c>
      <c r="O4" s="42">
        <f>E8</f>
        <v>25</v>
      </c>
      <c r="P4" s="43" t="s">
        <v>12</v>
      </c>
      <c r="Q4" s="44">
        <f>C8</f>
        <v>5</v>
      </c>
      <c r="R4" s="42">
        <f>E9</f>
        <v>11</v>
      </c>
      <c r="S4" s="43" t="s">
        <v>12</v>
      </c>
      <c r="T4" s="44">
        <f>C9</f>
        <v>25</v>
      </c>
      <c r="U4" s="42">
        <f>E10</f>
        <v>0</v>
      </c>
      <c r="V4" s="43" t="s">
        <v>12</v>
      </c>
      <c r="W4" s="44">
        <f>C10</f>
        <v>25</v>
      </c>
      <c r="X4" s="42">
        <f>E11</f>
        <v>25</v>
      </c>
      <c r="Y4" s="43" t="s">
        <v>12</v>
      </c>
      <c r="Z4" s="44">
        <f>C11</f>
        <v>4</v>
      </c>
      <c r="AA4" s="42">
        <f>E12</f>
        <v>25</v>
      </c>
      <c r="AB4" s="43" t="s">
        <v>12</v>
      </c>
      <c r="AC4" s="44">
        <f>C12</f>
        <v>4</v>
      </c>
      <c r="AD4" s="370" t="str">
        <f>E13</f>
        <v/>
      </c>
      <c r="AE4" s="371" t="s">
        <v>12</v>
      </c>
      <c r="AF4" s="372" t="str">
        <f>C13</f>
        <v/>
      </c>
      <c r="AG4" s="370" t="str">
        <f>E14</f>
        <v/>
      </c>
      <c r="AH4" s="371" t="s">
        <v>12</v>
      </c>
      <c r="AI4" s="372" t="str">
        <f>C14</f>
        <v/>
      </c>
      <c r="AJ4" s="370" t="str">
        <f>E15</f>
        <v/>
      </c>
      <c r="AK4" s="371" t="s">
        <v>12</v>
      </c>
      <c r="AL4" s="373" t="str">
        <f>C15</f>
        <v/>
      </c>
      <c r="AM4" s="370" t="str">
        <f>E16</f>
        <v/>
      </c>
      <c r="AN4" s="371" t="s">
        <v>12</v>
      </c>
      <c r="AO4" s="372" t="str">
        <f>C16</f>
        <v/>
      </c>
      <c r="AP4" s="370" t="str">
        <f>E17</f>
        <v/>
      </c>
      <c r="AQ4" s="371" t="s">
        <v>12</v>
      </c>
      <c r="AR4" s="372" t="str">
        <f>C17</f>
        <v/>
      </c>
      <c r="AS4" s="370" t="str">
        <f>E18</f>
        <v/>
      </c>
      <c r="AT4" s="371" t="s">
        <v>12</v>
      </c>
      <c r="AU4" s="373" t="str">
        <f>C18</f>
        <v/>
      </c>
      <c r="AV4" s="374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10</v>
      </c>
      <c r="AW4" s="375">
        <f>SUM(F4,I4,L4,O4,R4,U4,X4,AA4,AD4,AG4,AJ4,AM4,AP4,AS4)</f>
        <v>144</v>
      </c>
      <c r="AX4" s="376" t="s">
        <v>12</v>
      </c>
      <c r="AY4" s="377">
        <f>SUM(H4,K4,N4,Q4,T4,W4,Z4,AC4,AF4,AI4,AL4,AO4,AR4,AU4)</f>
        <v>95</v>
      </c>
      <c r="AZ4" s="378">
        <f t="shared" ref="AZ4:AZ18" si="1">AW4-AY4</f>
        <v>49</v>
      </c>
      <c r="BA4" s="379">
        <f>IF('poznámky'!K1=1,'poznámky'!A19)+IF('poznámky'!K2=1,'poznámky'!A20)+IF('poznámky'!K3=1,'poznámky'!A21)+IF('poznámky'!K4=1,'poznámky'!A22)+IF('poznámky'!K5=1,'poznámky'!A23)+IF('poznámky'!K6=1,'poznámky'!A24)+IF('poznámky'!K7=1,'poznámky'!A25)+IF('poznámky'!K8=1,'poznámky'!A26)+IF('poznámky'!K9=1,'poznámky'!A27)+IF('poznámky'!K10=1,'poznámky'!A28)+IF('poznámky'!K11=1,'poznámky'!A29)+IF('poznámky'!K12=1,'poznámky'!A30)+IF('poznámky'!K13=1,'poznámky'!A31)+IF('poznámky'!K14=1,'poznámky'!A32)+IF('poznámky'!K15=1,'poznámky'!A33)</f>
        <v>3</v>
      </c>
      <c r="BB4" s="380" t="s">
        <v>13</v>
      </c>
      <c r="BC4" s="381" t="str">
        <f t="shared" ref="BC4:BC18" si="2">B4</f>
        <v>Zdeněk</v>
      </c>
      <c r="BD4" s="382">
        <f>SUM(AV4,'poznámky'!E1)</f>
        <v>36</v>
      </c>
      <c r="BE4" s="383">
        <f>SUM(AW4,'poznámky'!F1)</f>
        <v>461</v>
      </c>
      <c r="BF4" s="384" t="s">
        <v>12</v>
      </c>
      <c r="BG4" s="385">
        <f>SUM(AY4,'poznámky'!H1)</f>
        <v>178</v>
      </c>
      <c r="BH4" s="386">
        <f t="shared" ref="BH4:BH12" si="3">BE4-BG4</f>
        <v>283</v>
      </c>
      <c r="BI4" s="387">
        <f>IF('poznámky'!S1=1,'poznámky'!A19)+IF('poznámky'!S2=1,'poznámky'!A20)+IF('poznámky'!S3=1,'poznámky'!A21)+IF('poznámky'!S4=1,'poznámky'!A22)+IF('poznámky'!S5=1,'poznámky'!A23)+IF('poznámky'!S6=1,'poznámky'!A24)+IF('poznámky'!S7=1,'poznámky'!A25)+IF('poznámky'!S8=1,'poznámky'!A26)+IF('poznámky'!S9=1,'poznámky'!A27)+IF('poznámky'!S10=1,'poznámky'!A28)+IF('poznámky'!S11=1,'poznámky'!A29)+IF('poznámky'!S12=1,'poznámky'!A30)+IF('poznámky'!S13=1,'poznámky'!A31)+IF('poznámky'!S14=1,'poznámky'!A32)+IF('poznámky'!S15=1,'poznámky'!A33)</f>
        <v>2</v>
      </c>
      <c r="BJ4" s="388" t="s">
        <v>13</v>
      </c>
      <c r="BK4" s="389" t="str">
        <f t="shared" ref="BK4:BK12" si="4">B4</f>
        <v>Zdeněk</v>
      </c>
    </row>
    <row r="5" ht="21.75" customHeight="1">
      <c r="A5" s="368">
        <v>2.0</v>
      </c>
      <c r="B5" s="369" t="str">
        <f>'poznámky'!D2</f>
        <v>Romana</v>
      </c>
      <c r="C5" s="70">
        <v>10.0</v>
      </c>
      <c r="D5" s="43" t="s">
        <v>12</v>
      </c>
      <c r="E5" s="71">
        <v>19.0</v>
      </c>
      <c r="F5" s="39"/>
      <c r="G5" s="40"/>
      <c r="H5" s="41"/>
      <c r="I5" s="42">
        <f>H6</f>
        <v>12</v>
      </c>
      <c r="J5" s="43" t="s">
        <v>12</v>
      </c>
      <c r="K5" s="44">
        <f>F6</f>
        <v>24</v>
      </c>
      <c r="L5" s="42">
        <f>H7</f>
        <v>18</v>
      </c>
      <c r="M5" s="43" t="s">
        <v>12</v>
      </c>
      <c r="N5" s="44">
        <f>F7</f>
        <v>24</v>
      </c>
      <c r="O5" s="42">
        <f>H8</f>
        <v>14</v>
      </c>
      <c r="P5" s="43" t="s">
        <v>12</v>
      </c>
      <c r="Q5" s="44">
        <f>F8</f>
        <v>13</v>
      </c>
      <c r="R5" s="42">
        <f>H9</f>
        <v>17</v>
      </c>
      <c r="S5" s="43" t="s">
        <v>12</v>
      </c>
      <c r="T5" s="44">
        <f>F9</f>
        <v>9</v>
      </c>
      <c r="U5" s="42">
        <f>H10</f>
        <v>1</v>
      </c>
      <c r="V5" s="43" t="s">
        <v>12</v>
      </c>
      <c r="W5" s="44">
        <f>F10</f>
        <v>25</v>
      </c>
      <c r="X5" s="42">
        <f>H11</f>
        <v>18</v>
      </c>
      <c r="Y5" s="43" t="s">
        <v>12</v>
      </c>
      <c r="Z5" s="44">
        <f>F11</f>
        <v>25</v>
      </c>
      <c r="AA5" s="42">
        <f>H12</f>
        <v>25</v>
      </c>
      <c r="AB5" s="43" t="s">
        <v>12</v>
      </c>
      <c r="AC5" s="44">
        <f>F12</f>
        <v>9</v>
      </c>
      <c r="AD5" s="370" t="str">
        <f>H13</f>
        <v/>
      </c>
      <c r="AE5" s="371" t="s">
        <v>12</v>
      </c>
      <c r="AF5" s="372" t="str">
        <f>F13</f>
        <v/>
      </c>
      <c r="AG5" s="370" t="str">
        <f>H14</f>
        <v/>
      </c>
      <c r="AH5" s="371" t="s">
        <v>12</v>
      </c>
      <c r="AI5" s="372" t="str">
        <f>F14</f>
        <v/>
      </c>
      <c r="AJ5" s="370" t="str">
        <f>H15</f>
        <v/>
      </c>
      <c r="AK5" s="371" t="s">
        <v>12</v>
      </c>
      <c r="AL5" s="373" t="str">
        <f>F15</f>
        <v/>
      </c>
      <c r="AM5" s="370" t="str">
        <f>H16</f>
        <v/>
      </c>
      <c r="AN5" s="371" t="s">
        <v>12</v>
      </c>
      <c r="AO5" s="372" t="str">
        <f>F16</f>
        <v/>
      </c>
      <c r="AP5" s="370" t="str">
        <f>H17</f>
        <v/>
      </c>
      <c r="AQ5" s="371" t="s">
        <v>12</v>
      </c>
      <c r="AR5" s="372" t="str">
        <f>F17</f>
        <v/>
      </c>
      <c r="AS5" s="370" t="str">
        <f>H18</f>
        <v/>
      </c>
      <c r="AT5" s="371" t="s">
        <v>12</v>
      </c>
      <c r="AU5" s="373" t="str">
        <f>F18</f>
        <v/>
      </c>
      <c r="AV5" s="374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6</v>
      </c>
      <c r="AW5" s="375">
        <f>SUM(C5,I5,L5,O5,R5,U5,X5,AA5,AD5,AG5,AJ5,AM5,AP5,AS5)</f>
        <v>115</v>
      </c>
      <c r="AX5" s="376" t="s">
        <v>12</v>
      </c>
      <c r="AY5" s="377">
        <f>SUM(E5,K5,N5,Q5,T5,W5,Z5,AC5,AF5,AI5,AL5,AO5,AR5,AU5)</f>
        <v>148</v>
      </c>
      <c r="AZ5" s="378">
        <f t="shared" si="1"/>
        <v>-33</v>
      </c>
      <c r="BA5" s="379">
        <f>IF('poznámky'!K1=2,'poznámky'!A19)+IF('poznámky'!K2=2,'poznámky'!A20)+IF('poznámky'!K3=2,'poznámky'!A21)+IF('poznámky'!K4=2,'poznámky'!A22)+IF('poznámky'!K5=2,'poznámky'!A23)+IF('poznámky'!K6=2,'poznámky'!A24)+IF('poznámky'!K7=2,'poznámky'!A25)+IF('poznámky'!K8=2,'poznámky'!A26)+IF('poznámky'!K9=2,'poznámky'!A27)+IF('poznámky'!K10=2,'poznámky'!A28)+IF('poznámky'!K11=2,'poznámky'!A29)+IF('poznámky'!K12=2,'poznámky'!A30)+IF('poznámky'!K13=2,'poznámky'!A31)+IF('poznámky'!K14=2,'poznámky'!A32)+IF('poznámky'!K15=2,'poznámky'!A33)</f>
        <v>6</v>
      </c>
      <c r="BB5" s="380" t="s">
        <v>13</v>
      </c>
      <c r="BC5" s="381" t="str">
        <f t="shared" si="2"/>
        <v>Romana</v>
      </c>
      <c r="BD5" s="382">
        <f>SUM(AV5,'poznámky'!E2)</f>
        <v>30</v>
      </c>
      <c r="BE5" s="383">
        <f>SUM(AW5,'poznámky'!F2)</f>
        <v>399</v>
      </c>
      <c r="BF5" s="384" t="s">
        <v>12</v>
      </c>
      <c r="BG5" s="385">
        <f>SUM(AY5,'poznámky'!H2)</f>
        <v>284</v>
      </c>
      <c r="BH5" s="386">
        <f t="shared" si="3"/>
        <v>115</v>
      </c>
      <c r="BI5" s="387">
        <f>IF('poznámky'!S1=2,'poznámky'!A19)+IF('poznámky'!S2=2,'poznámky'!A20)+IF('poznámky'!S3=2,'poznámky'!A21)+IF('poznámky'!S4=2,'poznámky'!A22)+IF('poznámky'!S5=2,'poznámky'!A23)+IF('poznámky'!S6=2,'poznámky'!A24)+IF('poznámky'!S7=2,'poznámky'!A25)+IF('poznámky'!S8=2,'poznámky'!A26)+IF('poznámky'!S9=2,'poznámky'!A27)+IF('poznámky'!S10=2,'poznámky'!A28)+IF('poznámky'!S11=2,'poznámky'!A29)+IF('poznámky'!S12=2,'poznámky'!A30)+IF('poznámky'!S13=2,'poznámky'!A31)+IF('poznámky'!S14=2,'poznámky'!A32)+IF('poznámky'!S15=2,'poznámky'!A33)</f>
        <v>5</v>
      </c>
      <c r="BJ5" s="388" t="s">
        <v>13</v>
      </c>
      <c r="BK5" s="389" t="str">
        <f t="shared" si="4"/>
        <v>Romana</v>
      </c>
    </row>
    <row r="6" ht="21.75" customHeight="1">
      <c r="A6" s="368">
        <v>3.0</v>
      </c>
      <c r="B6" s="369" t="str">
        <f>'poznámky'!D3</f>
        <v>Tadeáš</v>
      </c>
      <c r="C6" s="70">
        <v>21.0</v>
      </c>
      <c r="D6" s="43" t="s">
        <v>12</v>
      </c>
      <c r="E6" s="71">
        <v>14.0</v>
      </c>
      <c r="F6" s="70">
        <v>24.0</v>
      </c>
      <c r="G6" s="43" t="s">
        <v>12</v>
      </c>
      <c r="H6" s="71">
        <v>12.0</v>
      </c>
      <c r="I6" s="39"/>
      <c r="J6" s="40"/>
      <c r="K6" s="41"/>
      <c r="L6" s="42">
        <f>K7</f>
        <v>13</v>
      </c>
      <c r="M6" s="43" t="s">
        <v>12</v>
      </c>
      <c r="N6" s="44">
        <f>I7</f>
        <v>8</v>
      </c>
      <c r="O6" s="42">
        <f>K8</f>
        <v>24</v>
      </c>
      <c r="P6" s="43" t="s">
        <v>12</v>
      </c>
      <c r="Q6" s="44">
        <f>I8</f>
        <v>22</v>
      </c>
      <c r="R6" s="42">
        <f>K9</f>
        <v>25</v>
      </c>
      <c r="S6" s="43" t="s">
        <v>12</v>
      </c>
      <c r="T6" s="44">
        <f>I9</f>
        <v>5</v>
      </c>
      <c r="U6" s="42">
        <f>K10</f>
        <v>11</v>
      </c>
      <c r="V6" s="43" t="s">
        <v>12</v>
      </c>
      <c r="W6" s="44">
        <f>I10</f>
        <v>24</v>
      </c>
      <c r="X6" s="42">
        <f>K11</f>
        <v>25</v>
      </c>
      <c r="Y6" s="43" t="s">
        <v>12</v>
      </c>
      <c r="Z6" s="44">
        <f>I11</f>
        <v>15</v>
      </c>
      <c r="AA6" s="42">
        <f>K12</f>
        <v>25</v>
      </c>
      <c r="AB6" s="43" t="s">
        <v>12</v>
      </c>
      <c r="AC6" s="44">
        <f>I12</f>
        <v>5</v>
      </c>
      <c r="AD6" s="370" t="str">
        <f>K13</f>
        <v/>
      </c>
      <c r="AE6" s="371" t="s">
        <v>12</v>
      </c>
      <c r="AF6" s="372" t="str">
        <f>I13</f>
        <v/>
      </c>
      <c r="AG6" s="370" t="str">
        <f>K14</f>
        <v/>
      </c>
      <c r="AH6" s="371" t="s">
        <v>12</v>
      </c>
      <c r="AI6" s="372" t="str">
        <f>I14</f>
        <v/>
      </c>
      <c r="AJ6" s="370" t="str">
        <f>K15</f>
        <v/>
      </c>
      <c r="AK6" s="371" t="s">
        <v>12</v>
      </c>
      <c r="AL6" s="373" t="str">
        <f>I15</f>
        <v/>
      </c>
      <c r="AM6" s="370" t="str">
        <f>K16</f>
        <v/>
      </c>
      <c r="AN6" s="371" t="s">
        <v>12</v>
      </c>
      <c r="AO6" s="372" t="str">
        <f>I16</f>
        <v/>
      </c>
      <c r="AP6" s="370" t="str">
        <f>K17</f>
        <v/>
      </c>
      <c r="AQ6" s="371" t="s">
        <v>12</v>
      </c>
      <c r="AR6" s="372" t="str">
        <f>I17</f>
        <v/>
      </c>
      <c r="AS6" s="370" t="str">
        <f>K18</f>
        <v/>
      </c>
      <c r="AT6" s="371" t="s">
        <v>12</v>
      </c>
      <c r="AU6" s="373" t="str">
        <f>I18</f>
        <v/>
      </c>
      <c r="AV6" s="374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14</v>
      </c>
      <c r="AW6" s="375">
        <f>SUM(C6,F6,L6,O6,R6,U6,X6,AA6,AD6,AG6,AJ6,AM6,AP6,AS6)</f>
        <v>168</v>
      </c>
      <c r="AX6" s="376" t="s">
        <v>12</v>
      </c>
      <c r="AY6" s="377">
        <f>SUM(E6,H6,N6,Q6,T6,W6,Z6,AC6,AF6,AI6,AL6,AO6,AR6,AU6)</f>
        <v>105</v>
      </c>
      <c r="AZ6" s="378">
        <f t="shared" si="1"/>
        <v>63</v>
      </c>
      <c r="BA6" s="379">
        <f>IF('poznámky'!K1=3,'poznámky'!A19)+IF('poznámky'!K2=3,'poznámky'!A20)+IF('poznámky'!K3=3,'poznámky'!A21)+IF('poznámky'!K4=3,'poznámky'!A22)+IF('poznámky'!K5=3,'poznámky'!A23)+IF('poznámky'!K6=3,'poznámky'!A24)+IF('poznámky'!K7=3,'poznámky'!A25)+IF('poznámky'!K8=3,'poznámky'!A26)+IF('poznámky'!K9=3,'poznámky'!A27)+IF('poznámky'!K10=3,'poznámky'!A28)+IF('poznámky'!K11=3,'poznámky'!A29)+IF('poznámky'!K12=3,'poznámky'!A30)+IF('poznámky'!K13=3,'poznámky'!A31)+IF('poznámky'!K14=3,'poznámky'!A32)+IF('poznámky'!K15=3,'poznámky'!A33)</f>
        <v>2</v>
      </c>
      <c r="BB6" s="380" t="s">
        <v>13</v>
      </c>
      <c r="BC6" s="381" t="str">
        <f t="shared" si="2"/>
        <v>Tadeáš</v>
      </c>
      <c r="BD6" s="382">
        <f>SUM(AV6,'poznámky'!E3)</f>
        <v>36</v>
      </c>
      <c r="BE6" s="383">
        <f>SUM(AW6,'poznámky'!F3)</f>
        <v>482</v>
      </c>
      <c r="BF6" s="384" t="s">
        <v>12</v>
      </c>
      <c r="BG6" s="385">
        <f>SUM(AY6,'poznámky'!H3)</f>
        <v>179</v>
      </c>
      <c r="BH6" s="386">
        <f t="shared" si="3"/>
        <v>303</v>
      </c>
      <c r="BI6" s="387">
        <f>IF('poznámky'!S1=3,'poznámky'!A19)+IF('poznámky'!S2=3,'poznámky'!A20)+IF('poznámky'!S3=3,'poznámky'!A21)+IF('poznámky'!S4=3,'poznámky'!A22)+IF('poznámky'!S5=3,'poznámky'!A23)+IF('poznámky'!S6=3,'poznámky'!A24)+IF('poznámky'!S7=3,'poznámky'!A25)+IF('poznámky'!S8=3,'poznámky'!A26)+IF('poznámky'!S9=3,'poznámky'!A27)+IF('poznámky'!S10=3,'poznámky'!A28)+IF('poznámky'!S11=3,'poznámky'!A29)+IF('poznámky'!S12=3,'poznámky'!A30)+IF('poznámky'!S13=3,'poznámky'!A31)+IF('poznámky'!S14=3,'poznámky'!A32)+IF('poznámky'!S15=3,'poznámky'!A33)</f>
        <v>1</v>
      </c>
      <c r="BJ6" s="388" t="s">
        <v>13</v>
      </c>
      <c r="BK6" s="389" t="str">
        <f t="shared" si="4"/>
        <v>Tadeáš</v>
      </c>
    </row>
    <row r="7" ht="21.75" customHeight="1">
      <c r="A7" s="368">
        <v>4.0</v>
      </c>
      <c r="B7" s="369" t="str">
        <f>'poznámky'!D4</f>
        <v>Tomáš</v>
      </c>
      <c r="C7" s="70">
        <v>1.0</v>
      </c>
      <c r="D7" s="43" t="s">
        <v>12</v>
      </c>
      <c r="E7" s="71">
        <v>25.0</v>
      </c>
      <c r="F7" s="70">
        <v>24.0</v>
      </c>
      <c r="G7" s="43" t="s">
        <v>12</v>
      </c>
      <c r="H7" s="71">
        <v>18.0</v>
      </c>
      <c r="I7" s="70">
        <v>8.0</v>
      </c>
      <c r="J7" s="43" t="s">
        <v>12</v>
      </c>
      <c r="K7" s="71">
        <v>13.0</v>
      </c>
      <c r="L7" s="39"/>
      <c r="M7" s="40"/>
      <c r="N7" s="41"/>
      <c r="O7" s="42">
        <f>N8</f>
        <v>17</v>
      </c>
      <c r="P7" s="43" t="s">
        <v>12</v>
      </c>
      <c r="Q7" s="44">
        <f>L8</f>
        <v>22</v>
      </c>
      <c r="R7" s="42">
        <f>N9</f>
        <v>7</v>
      </c>
      <c r="S7" s="43" t="s">
        <v>12</v>
      </c>
      <c r="T7" s="44">
        <f>L9</f>
        <v>25</v>
      </c>
      <c r="U7" s="42">
        <f>N10</f>
        <v>9</v>
      </c>
      <c r="V7" s="43" t="s">
        <v>12</v>
      </c>
      <c r="W7" s="44">
        <f>L10</f>
        <v>14</v>
      </c>
      <c r="X7" s="42">
        <f>N11</f>
        <v>11</v>
      </c>
      <c r="Y7" s="43" t="s">
        <v>12</v>
      </c>
      <c r="Z7" s="44">
        <f>L11</f>
        <v>24</v>
      </c>
      <c r="AA7" s="42">
        <f>N12</f>
        <v>23</v>
      </c>
      <c r="AB7" s="43" t="s">
        <v>12</v>
      </c>
      <c r="AC7" s="44">
        <f>L12</f>
        <v>6</v>
      </c>
      <c r="AD7" s="370" t="str">
        <f>N13</f>
        <v/>
      </c>
      <c r="AE7" s="371" t="s">
        <v>12</v>
      </c>
      <c r="AF7" s="372" t="str">
        <f>L13</f>
        <v/>
      </c>
      <c r="AG7" s="370" t="str">
        <f>N14</f>
        <v/>
      </c>
      <c r="AH7" s="371" t="s">
        <v>12</v>
      </c>
      <c r="AI7" s="372" t="str">
        <f>L14</f>
        <v/>
      </c>
      <c r="AJ7" s="370" t="str">
        <f>N15</f>
        <v/>
      </c>
      <c r="AK7" s="371" t="s">
        <v>12</v>
      </c>
      <c r="AL7" s="373" t="str">
        <f>L15</f>
        <v/>
      </c>
      <c r="AM7" s="370" t="str">
        <f>N16</f>
        <v/>
      </c>
      <c r="AN7" s="371" t="s">
        <v>12</v>
      </c>
      <c r="AO7" s="372" t="str">
        <f>L16</f>
        <v/>
      </c>
      <c r="AP7" s="370" t="str">
        <f>N17</f>
        <v/>
      </c>
      <c r="AQ7" s="371" t="s">
        <v>12</v>
      </c>
      <c r="AR7" s="372" t="str">
        <f>L17</f>
        <v/>
      </c>
      <c r="AS7" s="370" t="str">
        <f>N18</f>
        <v/>
      </c>
      <c r="AT7" s="371" t="s">
        <v>12</v>
      </c>
      <c r="AU7" s="373" t="str">
        <f>L18</f>
        <v/>
      </c>
      <c r="AV7" s="374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4</v>
      </c>
      <c r="AW7" s="375">
        <f>SUM(C7,F7,I7,O7,R7,U7,X7,AA7,AD7,AG7,AJ7,AM7,AP7,AS7)</f>
        <v>100</v>
      </c>
      <c r="AX7" s="376" t="s">
        <v>12</v>
      </c>
      <c r="AY7" s="377">
        <f>SUM(E7,H7,K7,Q7,T7,W7,Z7,AC7,AF7,AI7,AL7,AO7,AR7,AU7)</f>
        <v>147</v>
      </c>
      <c r="AZ7" s="378">
        <f t="shared" si="1"/>
        <v>-47</v>
      </c>
      <c r="BA7" s="379">
        <f>IF('poznámky'!K1=4,'poznámky'!A19)+IF('poznámky'!K2=4,'poznámky'!A20)+IF('poznámky'!K3=4,'poznámky'!A21)+IF('poznámky'!K4=4,'poznámky'!A22)+IF('poznámky'!K5=4,'poznámky'!A23)+IF('poznámky'!K6=4,'poznámky'!A24)+IF('poznámky'!K7=4,'poznámky'!A25)+IF('poznámky'!K8=4,'poznámky'!A26)+IF('poznámky'!K9=4,'poznámky'!A27)+IF('poznámky'!K10=4,'poznámky'!A28)+IF('poznámky'!K11=4,'poznámky'!A29)+IF('poznámky'!K12=4,'poznámky'!A30)+IF('poznámky'!K13=4,'poznámky'!A31)+IF('poznámky'!K14=4,'poznámky'!A32)+IF('poznámky'!K15=4,'poznámky'!A33)</f>
        <v>8</v>
      </c>
      <c r="BB7" s="380" t="s">
        <v>13</v>
      </c>
      <c r="BC7" s="381" t="str">
        <f t="shared" si="2"/>
        <v>Tomáš</v>
      </c>
      <c r="BD7" s="382">
        <f>SUM(AV7,'poznámky'!E4)</f>
        <v>26</v>
      </c>
      <c r="BE7" s="383">
        <f>SUM(AW7,'poznámky'!F4)</f>
        <v>403</v>
      </c>
      <c r="BF7" s="384" t="s">
        <v>12</v>
      </c>
      <c r="BG7" s="385">
        <f>SUM(AY7,'poznámky'!H4)</f>
        <v>266</v>
      </c>
      <c r="BH7" s="386">
        <f t="shared" si="3"/>
        <v>137</v>
      </c>
      <c r="BI7" s="387">
        <f>IF('poznámky'!S1=4,'poznámky'!A19)+IF('poznámky'!S2=4,'poznámky'!A20)+IF('poznámky'!S3=4,'poznámky'!A21)+IF('poznámky'!S4=4,'poznámky'!A22)+IF('poznámky'!S5=4,'poznámky'!A23)+IF('poznámky'!S6=4,'poznámky'!A24)+IF('poznámky'!S7=4,'poznámky'!A25)+IF('poznámky'!S8=4,'poznámky'!A26)+IF('poznámky'!S9=4,'poznámky'!A27)+IF('poznámky'!S10=4,'poznámky'!A28)+IF('poznámky'!S11=4,'poznámky'!A29)+IF('poznámky'!S12=4,'poznámky'!A30)+IF('poznámky'!S13=4,'poznámky'!A31)+IF('poznámky'!S14=4,'poznámky'!A32)+IF('poznámky'!S15=4,'poznámky'!A33)</f>
        <v>6</v>
      </c>
      <c r="BJ7" s="388" t="s">
        <v>13</v>
      </c>
      <c r="BK7" s="389" t="str">
        <f t="shared" si="4"/>
        <v>Tomáš</v>
      </c>
      <c r="BM7" s="390"/>
    </row>
    <row r="8" ht="21.75" customHeight="1">
      <c r="A8" s="368">
        <v>5.0</v>
      </c>
      <c r="B8" s="369" t="str">
        <f>'poznámky'!D5</f>
        <v>Honza</v>
      </c>
      <c r="C8" s="70">
        <v>5.0</v>
      </c>
      <c r="D8" s="43" t="s">
        <v>12</v>
      </c>
      <c r="E8" s="71">
        <v>25.0</v>
      </c>
      <c r="F8" s="70">
        <v>13.0</v>
      </c>
      <c r="G8" s="43" t="s">
        <v>12</v>
      </c>
      <c r="H8" s="71">
        <v>14.0</v>
      </c>
      <c r="I8" s="70">
        <v>22.0</v>
      </c>
      <c r="J8" s="43" t="s">
        <v>12</v>
      </c>
      <c r="K8" s="71">
        <v>24.0</v>
      </c>
      <c r="L8" s="70">
        <v>22.0</v>
      </c>
      <c r="M8" s="43" t="s">
        <v>12</v>
      </c>
      <c r="N8" s="71">
        <v>17.0</v>
      </c>
      <c r="O8" s="39"/>
      <c r="P8" s="40"/>
      <c r="Q8" s="41"/>
      <c r="R8" s="42">
        <f>Q9</f>
        <v>5</v>
      </c>
      <c r="S8" s="43" t="s">
        <v>12</v>
      </c>
      <c r="T8" s="44">
        <f>O9</f>
        <v>16</v>
      </c>
      <c r="U8" s="42">
        <f>Q10</f>
        <v>9</v>
      </c>
      <c r="V8" s="43" t="s">
        <v>12</v>
      </c>
      <c r="W8" s="44">
        <f>O10</f>
        <v>21</v>
      </c>
      <c r="X8" s="42">
        <f>Q11</f>
        <v>11</v>
      </c>
      <c r="Y8" s="43" t="s">
        <v>12</v>
      </c>
      <c r="Z8" s="44">
        <f>O11</f>
        <v>20</v>
      </c>
      <c r="AA8" s="42">
        <f>Q12</f>
        <v>25</v>
      </c>
      <c r="AB8" s="43" t="s">
        <v>12</v>
      </c>
      <c r="AC8" s="44">
        <f>O12</f>
        <v>0</v>
      </c>
      <c r="AD8" s="370" t="str">
        <f>Q13</f>
        <v/>
      </c>
      <c r="AE8" s="371" t="s">
        <v>12</v>
      </c>
      <c r="AF8" s="372" t="str">
        <f>O13</f>
        <v/>
      </c>
      <c r="AG8" s="370" t="str">
        <f>Q14</f>
        <v/>
      </c>
      <c r="AH8" s="371" t="s">
        <v>12</v>
      </c>
      <c r="AI8" s="372" t="str">
        <f>O14</f>
        <v/>
      </c>
      <c r="AJ8" s="370" t="str">
        <f>Q15</f>
        <v/>
      </c>
      <c r="AK8" s="371" t="s">
        <v>12</v>
      </c>
      <c r="AL8" s="373" t="str">
        <f>O15</f>
        <v/>
      </c>
      <c r="AM8" s="370" t="str">
        <f>Q16</f>
        <v/>
      </c>
      <c r="AN8" s="371" t="s">
        <v>12</v>
      </c>
      <c r="AO8" s="372" t="str">
        <f>O16</f>
        <v/>
      </c>
      <c r="AP8" s="370" t="str">
        <f>Q17</f>
        <v/>
      </c>
      <c r="AQ8" s="371" t="s">
        <v>12</v>
      </c>
      <c r="AR8" s="372" t="str">
        <f>O17</f>
        <v/>
      </c>
      <c r="AS8" s="370" t="str">
        <f>Q18</f>
        <v/>
      </c>
      <c r="AT8" s="371" t="s">
        <v>12</v>
      </c>
      <c r="AU8" s="373" t="str">
        <f>O18</f>
        <v/>
      </c>
      <c r="AV8" s="374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4</v>
      </c>
      <c r="AW8" s="375">
        <f>SUM(C8,F8,I8,L8,R8,U8,X8,AA8,AD8,AG8,AJ8,AM8,AP8,AS8)</f>
        <v>112</v>
      </c>
      <c r="AX8" s="376" t="s">
        <v>12</v>
      </c>
      <c r="AY8" s="377">
        <f>SUM(E8,H8,K8,N8,T8,W8,Z8,AC8,AF8,AI8,AL8,AO8,AR8,AU8)</f>
        <v>137</v>
      </c>
      <c r="AZ8" s="378">
        <f t="shared" si="1"/>
        <v>-25</v>
      </c>
      <c r="BA8" s="379">
        <f>IF('poznámky'!K1=5,'poznámky'!A19)+IF('poznámky'!K2=5,'poznámky'!A20)+IF('poznámky'!K3=5,'poznámky'!A21)+IF('poznámky'!K4=5,'poznámky'!A22)+IF('poznámky'!K5=5,'poznámky'!A23)+IF('poznámky'!K6=5,'poznámky'!A24)+IF('poznámky'!K7=5,'poznámky'!A25)+IF('poznámky'!K8=5,'poznámky'!A26)+IF('poznámky'!K9=5,'poznámky'!A27)+IF('poznámky'!K10=5,'poznámky'!A28)+IF('poznámky'!K11=5,'poznámky'!A29)+IF('poznámky'!K12=5,'poznámky'!A30)+IF('poznámky'!K13=5,'poznámky'!A31)+IF('poznámky'!K14=5,'poznámky'!A32)+IF('poznámky'!K15=5,'poznámky'!A33)</f>
        <v>7</v>
      </c>
      <c r="BB8" s="380" t="s">
        <v>13</v>
      </c>
      <c r="BC8" s="381" t="str">
        <f t="shared" si="2"/>
        <v>Honza</v>
      </c>
      <c r="BD8" s="382">
        <f>SUM(AV8,'poznámky'!E5)</f>
        <v>26</v>
      </c>
      <c r="BE8" s="383">
        <f>SUM(AW8,'poznámky'!F5)</f>
        <v>397</v>
      </c>
      <c r="BF8" s="384" t="s">
        <v>12</v>
      </c>
      <c r="BG8" s="385">
        <f>SUM(AY8,'poznámky'!H5)</f>
        <v>261</v>
      </c>
      <c r="BH8" s="386">
        <f t="shared" si="3"/>
        <v>136</v>
      </c>
      <c r="BI8" s="387">
        <f>IF('poznámky'!S1=5,'poznámky'!A19)+IF('poznámky'!S2=5,'poznámky'!A20)+IF('poznámky'!S3=5,'poznámky'!A21)+IF('poznámky'!S4=5,'poznámky'!A22)+IF('poznámky'!S5=5,'poznámky'!A23)+IF('poznámky'!S6=5,'poznámky'!A24)+IF('poznámky'!S7=5,'poznámky'!A25)+IF('poznámky'!S8=5,'poznámky'!A26)+IF('poznámky'!S9=5,'poznámky'!A27)+IF('poznámky'!S10=5,'poznámky'!A28)+IF('poznámky'!S11=5,'poznámky'!A29)+IF('poznámky'!S12=5,'poznámky'!A30)+IF('poznámky'!S13=5,'poznámky'!A31)+IF('poznámky'!S14=5,'poznámky'!A32)+IF('poznámky'!S15=5,'poznámky'!A33)</f>
        <v>7</v>
      </c>
      <c r="BJ8" s="388" t="s">
        <v>13</v>
      </c>
      <c r="BK8" s="389" t="str">
        <f t="shared" si="4"/>
        <v>Honza</v>
      </c>
    </row>
    <row r="9" ht="21.75" customHeight="1">
      <c r="A9" s="368">
        <v>6.0</v>
      </c>
      <c r="B9" s="369" t="str">
        <f>'poznámky'!D6</f>
        <v>Filip</v>
      </c>
      <c r="C9" s="70">
        <v>25.0</v>
      </c>
      <c r="D9" s="43" t="s">
        <v>12</v>
      </c>
      <c r="E9" s="71">
        <v>11.0</v>
      </c>
      <c r="F9" s="70">
        <v>9.0</v>
      </c>
      <c r="G9" s="43" t="s">
        <v>12</v>
      </c>
      <c r="H9" s="71">
        <v>17.0</v>
      </c>
      <c r="I9" s="70">
        <v>5.0</v>
      </c>
      <c r="J9" s="43" t="s">
        <v>12</v>
      </c>
      <c r="K9" s="71">
        <v>25.0</v>
      </c>
      <c r="L9" s="70">
        <v>25.0</v>
      </c>
      <c r="M9" s="43" t="s">
        <v>12</v>
      </c>
      <c r="N9" s="71">
        <v>7.0</v>
      </c>
      <c r="O9" s="70">
        <v>16.0</v>
      </c>
      <c r="P9" s="43" t="s">
        <v>12</v>
      </c>
      <c r="Q9" s="71">
        <v>5.0</v>
      </c>
      <c r="R9" s="39"/>
      <c r="S9" s="40"/>
      <c r="T9" s="41"/>
      <c r="U9" s="42">
        <f>T10</f>
        <v>10</v>
      </c>
      <c r="V9" s="43" t="s">
        <v>12</v>
      </c>
      <c r="W9" s="44">
        <f>R10</f>
        <v>25</v>
      </c>
      <c r="X9" s="42">
        <f>T11</f>
        <v>25</v>
      </c>
      <c r="Y9" s="43" t="s">
        <v>12</v>
      </c>
      <c r="Z9" s="44">
        <f>R11</f>
        <v>12</v>
      </c>
      <c r="AA9" s="42">
        <f>T12</f>
        <v>20</v>
      </c>
      <c r="AB9" s="43" t="s">
        <v>12</v>
      </c>
      <c r="AC9" s="44">
        <f>R12</f>
        <v>19</v>
      </c>
      <c r="AD9" s="370" t="str">
        <f>T13</f>
        <v/>
      </c>
      <c r="AE9" s="371" t="s">
        <v>12</v>
      </c>
      <c r="AF9" s="372" t="str">
        <f>R13</f>
        <v/>
      </c>
      <c r="AG9" s="370" t="str">
        <f>T14</f>
        <v/>
      </c>
      <c r="AH9" s="371" t="s">
        <v>12</v>
      </c>
      <c r="AI9" s="372" t="str">
        <f>R14</f>
        <v/>
      </c>
      <c r="AJ9" s="370" t="str">
        <f>T15</f>
        <v/>
      </c>
      <c r="AK9" s="371" t="s">
        <v>12</v>
      </c>
      <c r="AL9" s="373" t="str">
        <f>R15</f>
        <v/>
      </c>
      <c r="AM9" s="370" t="str">
        <f>T16</f>
        <v/>
      </c>
      <c r="AN9" s="371" t="s">
        <v>12</v>
      </c>
      <c r="AO9" s="373" t="str">
        <f>R16</f>
        <v/>
      </c>
      <c r="AP9" s="370" t="str">
        <f>T17</f>
        <v/>
      </c>
      <c r="AQ9" s="371" t="s">
        <v>12</v>
      </c>
      <c r="AR9" s="372" t="str">
        <f>R17</f>
        <v/>
      </c>
      <c r="AS9" s="370" t="str">
        <f>T18</f>
        <v/>
      </c>
      <c r="AT9" s="371" t="s">
        <v>12</v>
      </c>
      <c r="AU9" s="373" t="str">
        <f>R18</f>
        <v/>
      </c>
      <c r="AV9" s="374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10</v>
      </c>
      <c r="AW9" s="375">
        <f>SUM(C9,F9,I9,L9,O9,U9,X9,AA9,AD9,AG9,AJ9,AM9,AP9,AS9)</f>
        <v>135</v>
      </c>
      <c r="AX9" s="376" t="s">
        <v>12</v>
      </c>
      <c r="AY9" s="377">
        <f>SUM(E9,H9,K9,N9,Q9,W9,Z9,AC9,AF9,AI9,AL9,AO9,AR9,AU9)</f>
        <v>121</v>
      </c>
      <c r="AZ9" s="378">
        <f t="shared" si="1"/>
        <v>14</v>
      </c>
      <c r="BA9" s="379">
        <f>IF('poznámky'!K1=6,'poznámky'!A19)+IF('poznámky'!K2=6,'poznámky'!A20)+IF('poznámky'!K3=6,'poznámky'!A21)+IF('poznámky'!K4=6,'poznámky'!A22)+IF('poznámky'!K5=6,'poznámky'!A23)+IF('poznámky'!K6=6,'poznámky'!A24)+IF('poznámky'!K7=6,'poznámky'!A25)+IF('poznámky'!K8=6,'poznámky'!A26)+IF('poznámky'!K9=6,'poznámky'!A27)+IF('poznámky'!K10=6,'poznámky'!A28)+IF('poznámky'!K11=6,'poznámky'!A29)+IF('poznámky'!K12=6,'poznámky'!A30)+IF('poznámky'!K13=6,'poznámky'!A31)+IF('poznámky'!K14=6,'poznámky'!A32)+IF('poznámky'!K15=6,'poznámky'!A33)</f>
        <v>5</v>
      </c>
      <c r="BB9" s="380" t="s">
        <v>13</v>
      </c>
      <c r="BC9" s="381" t="str">
        <f t="shared" si="2"/>
        <v>Filip</v>
      </c>
      <c r="BD9" s="382">
        <f>SUM(AV9,'poznámky'!E6)</f>
        <v>30</v>
      </c>
      <c r="BE9" s="383">
        <f>SUM(AW9,'poznámky'!F6)</f>
        <v>425</v>
      </c>
      <c r="BF9" s="384" t="s">
        <v>12</v>
      </c>
      <c r="BG9" s="385">
        <f>SUM(AY9,'poznámky'!H6)</f>
        <v>223</v>
      </c>
      <c r="BH9" s="386">
        <f t="shared" si="3"/>
        <v>202</v>
      </c>
      <c r="BI9" s="387">
        <f>IF('poznámky'!S1=6,'poznámky'!A19)+IF('poznámky'!S2=6,'poznámky'!A20)+IF('poznámky'!S3=6,'poznámky'!A21)+IF('poznámky'!S4=6,'poznámky'!A22)+IF('poznámky'!S5=6,'poznámky'!A23)+IF('poznámky'!S6=6,'poznámky'!A24)+IF('poznámky'!S7=6,'poznámky'!A25)+IF('poznámky'!S8=6,'poznámky'!A26)+IF('poznámky'!S9=6,'poznámky'!A27)+IF('poznámky'!S10=6,'poznámky'!A28)+IF('poznámky'!S11=6,'poznámky'!A29)+IF('poznámky'!S12=6,'poznámky'!A30)+IF('poznámky'!S13=6,'poznámky'!A31)+IF('poznámky'!S14=6,'poznámky'!A32)+IF('poznámky'!S15=6,'poznámky'!A33)</f>
        <v>4</v>
      </c>
      <c r="BJ9" s="388" t="s">
        <v>13</v>
      </c>
      <c r="BK9" s="389" t="str">
        <f t="shared" si="4"/>
        <v>Filip</v>
      </c>
    </row>
    <row r="10" ht="21.75" customHeight="1">
      <c r="A10" s="368">
        <v>7.0</v>
      </c>
      <c r="B10" s="369" t="str">
        <f>'poznámky'!D7</f>
        <v>Ondřej</v>
      </c>
      <c r="C10" s="70">
        <v>25.0</v>
      </c>
      <c r="D10" s="43" t="s">
        <v>12</v>
      </c>
      <c r="E10" s="71">
        <v>0.0</v>
      </c>
      <c r="F10" s="70">
        <v>25.0</v>
      </c>
      <c r="G10" s="43" t="s">
        <v>12</v>
      </c>
      <c r="H10" s="71">
        <v>1.0</v>
      </c>
      <c r="I10" s="70">
        <v>24.0</v>
      </c>
      <c r="J10" s="43" t="s">
        <v>12</v>
      </c>
      <c r="K10" s="71">
        <v>11.0</v>
      </c>
      <c r="L10" s="70">
        <v>14.0</v>
      </c>
      <c r="M10" s="43" t="s">
        <v>12</v>
      </c>
      <c r="N10" s="71">
        <v>9.0</v>
      </c>
      <c r="O10" s="70">
        <v>21.0</v>
      </c>
      <c r="P10" s="43" t="s">
        <v>12</v>
      </c>
      <c r="Q10" s="71">
        <v>9.0</v>
      </c>
      <c r="R10" s="70">
        <v>25.0</v>
      </c>
      <c r="S10" s="43" t="s">
        <v>12</v>
      </c>
      <c r="T10" s="71">
        <v>10.0</v>
      </c>
      <c r="U10" s="39"/>
      <c r="V10" s="40"/>
      <c r="W10" s="41"/>
      <c r="X10" s="42">
        <f>W11</f>
        <v>10</v>
      </c>
      <c r="Y10" s="43" t="s">
        <v>12</v>
      </c>
      <c r="Z10" s="44">
        <f>U11</f>
        <v>18</v>
      </c>
      <c r="AA10" s="42">
        <f>W12</f>
        <v>22</v>
      </c>
      <c r="AB10" s="43" t="s">
        <v>12</v>
      </c>
      <c r="AC10" s="44">
        <f>U12</f>
        <v>11</v>
      </c>
      <c r="AD10" s="370" t="str">
        <f>W13</f>
        <v/>
      </c>
      <c r="AE10" s="371" t="s">
        <v>12</v>
      </c>
      <c r="AF10" s="372" t="str">
        <f>U13</f>
        <v/>
      </c>
      <c r="AG10" s="370" t="str">
        <f>W14</f>
        <v/>
      </c>
      <c r="AH10" s="371" t="s">
        <v>12</v>
      </c>
      <c r="AI10" s="372" t="str">
        <f>U14</f>
        <v/>
      </c>
      <c r="AJ10" s="370" t="str">
        <f>W15</f>
        <v/>
      </c>
      <c r="AK10" s="371" t="s">
        <v>12</v>
      </c>
      <c r="AL10" s="373" t="str">
        <f>U15</f>
        <v/>
      </c>
      <c r="AM10" s="370" t="str">
        <f>W16</f>
        <v/>
      </c>
      <c r="AN10" s="371" t="s">
        <v>12</v>
      </c>
      <c r="AO10" s="373" t="str">
        <f>U16</f>
        <v/>
      </c>
      <c r="AP10" s="370" t="str">
        <f>W17</f>
        <v/>
      </c>
      <c r="AQ10" s="371" t="s">
        <v>12</v>
      </c>
      <c r="AR10" s="372" t="str">
        <f>U17</f>
        <v/>
      </c>
      <c r="AS10" s="370" t="str">
        <f>W18</f>
        <v/>
      </c>
      <c r="AT10" s="371" t="s">
        <v>12</v>
      </c>
      <c r="AU10" s="373" t="str">
        <f>U18</f>
        <v/>
      </c>
      <c r="AV10" s="374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14</v>
      </c>
      <c r="AW10" s="375">
        <f>SUM(C10,F10,I10,L10,O10,R10,X10,AA10,AD10,AG10,AJ10,AM10,AP10,AS10)</f>
        <v>166</v>
      </c>
      <c r="AX10" s="376" t="s">
        <v>12</v>
      </c>
      <c r="AY10" s="377">
        <f>SUM(E10,H10,K10,N10,Q10,T10,Z10,AC10,AF10,AI10,AL10,AO10,AR10,AU10)</f>
        <v>69</v>
      </c>
      <c r="AZ10" s="378">
        <f t="shared" si="1"/>
        <v>97</v>
      </c>
      <c r="BA10" s="379">
        <f>IF('poznámky'!K1=7,'poznámky'!A19)+IF('poznámky'!K2=7,'poznámky'!A20)+IF('poznámky'!K3=7,'poznámky'!A21)+IF('poznámky'!K4=7,'poznámky'!A22)+IF('poznámky'!K5=7,'poznámky'!A23)+IF('poznámky'!K6=7,'poznámky'!A24)+IF('poznámky'!K7=7,'poznámky'!A25)+IF('poznámky'!K8=7,'poznámky'!A26)+IF('poznámky'!K9=7,'poznámky'!A27)+IF('poznámky'!K10=7,'poznámky'!A28)+IF('poznámky'!K11=7,'poznámky'!A29)+IF('poznámky'!K12=7,'poznámky'!A30)+IF('poznámky'!K13=7,'poznámky'!A31)+IF('poznámky'!K14=7,'poznámky'!A32)+IF('poznámky'!K15=7,'poznámky'!A33)</f>
        <v>1</v>
      </c>
      <c r="BB10" s="380" t="s">
        <v>13</v>
      </c>
      <c r="BC10" s="381" t="str">
        <f t="shared" si="2"/>
        <v>Ondřej</v>
      </c>
      <c r="BD10" s="382">
        <f>SUM(AV10,'poznámky'!E7)</f>
        <v>32</v>
      </c>
      <c r="BE10" s="383">
        <f>SUM(AW10,'poznámky'!F7)</f>
        <v>418</v>
      </c>
      <c r="BF10" s="384" t="s">
        <v>12</v>
      </c>
      <c r="BG10" s="385">
        <f>SUM(AY10,'poznámky'!H7)</f>
        <v>222</v>
      </c>
      <c r="BH10" s="386">
        <f t="shared" si="3"/>
        <v>196</v>
      </c>
      <c r="BI10" s="387">
        <f>IF('poznámky'!S1=7,'poznámky'!A19)+IF('poznámky'!S2=7,'poznámky'!A20)+IF('poznámky'!S3=7,'poznámky'!A21)+IF('poznámky'!S4=7,'poznámky'!A22)+IF('poznámky'!S5=7,'poznámky'!A23)+IF('poznámky'!S6=7,'poznámky'!A24)+IF('poznámky'!S7=7,'poznámky'!A25)+IF('poznámky'!S8=7,'poznámky'!A26)+IF('poznámky'!S9=7,'poznámky'!A27)+IF('poznámky'!S10=7,'poznámky'!A28)+IF('poznámky'!S11=7,'poznámky'!A29)+IF('poznámky'!S12=7,'poznámky'!A30)+IF('poznámky'!S13=7,'poznámky'!A31)+IF('poznámky'!S14=7,'poznámky'!A32)+IF('poznámky'!S15=7,'poznámky'!A33)</f>
        <v>3</v>
      </c>
      <c r="BJ10" s="388" t="s">
        <v>13</v>
      </c>
      <c r="BK10" s="389" t="str">
        <f t="shared" si="4"/>
        <v>Ondřej</v>
      </c>
    </row>
    <row r="11" ht="21.75" customHeight="1">
      <c r="A11" s="368">
        <v>8.0</v>
      </c>
      <c r="B11" s="369" t="str">
        <f>'poznámky'!D8</f>
        <v>Franta</v>
      </c>
      <c r="C11" s="70">
        <v>4.0</v>
      </c>
      <c r="D11" s="43" t="s">
        <v>12</v>
      </c>
      <c r="E11" s="71">
        <v>25.0</v>
      </c>
      <c r="F11" s="70">
        <v>25.0</v>
      </c>
      <c r="G11" s="43" t="s">
        <v>12</v>
      </c>
      <c r="H11" s="71">
        <v>18.0</v>
      </c>
      <c r="I11" s="70">
        <v>15.0</v>
      </c>
      <c r="J11" s="43" t="s">
        <v>12</v>
      </c>
      <c r="K11" s="71">
        <v>25.0</v>
      </c>
      <c r="L11" s="70">
        <v>24.0</v>
      </c>
      <c r="M11" s="43" t="s">
        <v>12</v>
      </c>
      <c r="N11" s="71">
        <v>11.0</v>
      </c>
      <c r="O11" s="70">
        <v>20.0</v>
      </c>
      <c r="P11" s="43" t="s">
        <v>12</v>
      </c>
      <c r="Q11" s="71">
        <v>11.0</v>
      </c>
      <c r="R11" s="70">
        <v>12.0</v>
      </c>
      <c r="S11" s="43" t="s">
        <v>12</v>
      </c>
      <c r="T11" s="71">
        <v>25.0</v>
      </c>
      <c r="U11" s="70">
        <v>18.0</v>
      </c>
      <c r="V11" s="43" t="s">
        <v>12</v>
      </c>
      <c r="W11" s="71">
        <v>10.0</v>
      </c>
      <c r="X11" s="39"/>
      <c r="Y11" s="40"/>
      <c r="Z11" s="41"/>
      <c r="AA11" s="42">
        <f>Z12</f>
        <v>25</v>
      </c>
      <c r="AB11" s="43" t="s">
        <v>12</v>
      </c>
      <c r="AC11" s="44">
        <f>X12</f>
        <v>0</v>
      </c>
      <c r="AD11" s="370" t="str">
        <f>Z13</f>
        <v/>
      </c>
      <c r="AE11" s="371" t="s">
        <v>12</v>
      </c>
      <c r="AF11" s="372" t="str">
        <f>X13</f>
        <v/>
      </c>
      <c r="AG11" s="370" t="str">
        <f>Z14</f>
        <v/>
      </c>
      <c r="AH11" s="371" t="s">
        <v>12</v>
      </c>
      <c r="AI11" s="372" t="str">
        <f>X14</f>
        <v/>
      </c>
      <c r="AJ11" s="370" t="str">
        <f>Z15</f>
        <v/>
      </c>
      <c r="AK11" s="371" t="s">
        <v>12</v>
      </c>
      <c r="AL11" s="373" t="str">
        <f>X15</f>
        <v/>
      </c>
      <c r="AM11" s="370" t="str">
        <f>Z16</f>
        <v/>
      </c>
      <c r="AN11" s="371" t="s">
        <v>12</v>
      </c>
      <c r="AO11" s="373" t="str">
        <f>X16</f>
        <v/>
      </c>
      <c r="AP11" s="370" t="str">
        <f>Z17</f>
        <v/>
      </c>
      <c r="AQ11" s="371" t="s">
        <v>12</v>
      </c>
      <c r="AR11" s="372" t="str">
        <f>X17</f>
        <v/>
      </c>
      <c r="AS11" s="370" t="str">
        <f>Z18</f>
        <v/>
      </c>
      <c r="AT11" s="371" t="s">
        <v>12</v>
      </c>
      <c r="AU11" s="373" t="str">
        <f>X18</f>
        <v/>
      </c>
      <c r="AV11" s="374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10</v>
      </c>
      <c r="AW11" s="375">
        <f>SUM(C11,F11,I11,L11,O11,R11,U11,AA11,AD11,AG11,AJ11,AM11,AP11,AS11)</f>
        <v>143</v>
      </c>
      <c r="AX11" s="376" t="s">
        <v>12</v>
      </c>
      <c r="AY11" s="377">
        <f>SUM(E11,H11,K11,N11,Q11,T11,W11,AC11,AF11,AI11,AL11,AO11,AR11,AU11)</f>
        <v>125</v>
      </c>
      <c r="AZ11" s="378">
        <f t="shared" si="1"/>
        <v>18</v>
      </c>
      <c r="BA11" s="379">
        <f>IF('poznámky'!K1=8,'poznámky'!A19)+IF('poznámky'!K2=8,'poznámky'!A20)+IF('poznámky'!K3=8,'poznámky'!A21)+IF('poznámky'!K4=8,'poznámky'!A22)+IF('poznámky'!K5=8,'poznámky'!A23)+IF('poznámky'!K6=8,'poznámky'!A24)+IF('poznámky'!K7=8,'poznámky'!A25)+IF('poznámky'!K8=8,'poznámky'!A26)+IF('poznámky'!K9=8,'poznámky'!A27)+IF('poznámky'!K10=8,'poznámky'!A28)+IF('poznámky'!K11=8,'poznámky'!A29)+IF('poznámky'!K12=8,'poznámky'!A30)+IF('poznámky'!K13=8,'poznámky'!A31)+IF('poznámky'!K14=8,'poznámky'!A32)+IF('poznámky'!K15=8,'poznámky'!A33)</f>
        <v>4</v>
      </c>
      <c r="BB11" s="380" t="s">
        <v>13</v>
      </c>
      <c r="BC11" s="381" t="str">
        <f t="shared" si="2"/>
        <v>Franta</v>
      </c>
      <c r="BD11" s="382">
        <f>SUM(AV11,'poznámky'!E8)</f>
        <v>24</v>
      </c>
      <c r="BE11" s="383">
        <f>SUM(AW11,'poznámky'!F8)</f>
        <v>361</v>
      </c>
      <c r="BF11" s="384" t="s">
        <v>12</v>
      </c>
      <c r="BG11" s="385">
        <f>SUM(AY11,'poznámky'!H8)</f>
        <v>340</v>
      </c>
      <c r="BH11" s="386">
        <f t="shared" si="3"/>
        <v>21</v>
      </c>
      <c r="BI11" s="387">
        <f>IF('poznámky'!S1=8,'poznámky'!A19)+IF('poznámky'!S2=8,'poznámky'!A20)+IF('poznámky'!S3=8,'poznámky'!A21)+IF('poznámky'!S4=8,'poznámky'!A22)+IF('poznámky'!S5=8,'poznámky'!A23)+IF('poznámky'!S6=8,'poznámky'!A24)+IF('poznámky'!S7=8,'poznámky'!A25)+IF('poznámky'!S8=8,'poznámky'!A26)+IF('poznámky'!S9=8,'poznámky'!A27)+IF('poznámky'!S10=8,'poznámky'!A28)+IF('poznámky'!S11=8,'poznámky'!A29)+IF('poznámky'!S12=8,'poznámky'!A30)+IF('poznámky'!S13=8,'poznámky'!A31)+IF('poznámky'!S14=8,'poznámky'!A32)+IF('poznámky'!S15=8,'poznámky'!A33)</f>
        <v>8</v>
      </c>
      <c r="BJ11" s="388" t="s">
        <v>13</v>
      </c>
      <c r="BK11" s="389" t="str">
        <f t="shared" si="4"/>
        <v>Franta</v>
      </c>
      <c r="BM11" s="157"/>
    </row>
    <row r="12" ht="21.75" customHeight="1">
      <c r="A12" s="368">
        <v>9.0</v>
      </c>
      <c r="B12" s="369" t="str">
        <f>'poznámky'!D9</f>
        <v>Michal</v>
      </c>
      <c r="C12" s="70">
        <v>4.0</v>
      </c>
      <c r="D12" s="43" t="s">
        <v>12</v>
      </c>
      <c r="E12" s="71">
        <v>25.0</v>
      </c>
      <c r="F12" s="70">
        <v>9.0</v>
      </c>
      <c r="G12" s="43" t="s">
        <v>12</v>
      </c>
      <c r="H12" s="71">
        <v>25.0</v>
      </c>
      <c r="I12" s="70">
        <v>5.0</v>
      </c>
      <c r="J12" s="43" t="s">
        <v>12</v>
      </c>
      <c r="K12" s="71">
        <v>25.0</v>
      </c>
      <c r="L12" s="70">
        <v>6.0</v>
      </c>
      <c r="M12" s="43" t="s">
        <v>12</v>
      </c>
      <c r="N12" s="71">
        <v>23.0</v>
      </c>
      <c r="O12" s="70">
        <v>0.0</v>
      </c>
      <c r="P12" s="43" t="s">
        <v>12</v>
      </c>
      <c r="Q12" s="71">
        <v>25.0</v>
      </c>
      <c r="R12" s="70">
        <v>19.0</v>
      </c>
      <c r="S12" s="43" t="s">
        <v>12</v>
      </c>
      <c r="T12" s="71">
        <v>20.0</v>
      </c>
      <c r="U12" s="70">
        <v>11.0</v>
      </c>
      <c r="V12" s="43" t="s">
        <v>12</v>
      </c>
      <c r="W12" s="71">
        <v>22.0</v>
      </c>
      <c r="X12" s="70">
        <v>0.0</v>
      </c>
      <c r="Y12" s="43" t="s">
        <v>12</v>
      </c>
      <c r="Z12" s="71">
        <v>25.0</v>
      </c>
      <c r="AA12" s="39"/>
      <c r="AB12" s="40"/>
      <c r="AC12" s="41"/>
      <c r="AD12" s="370" t="str">
        <f>AC13</f>
        <v/>
      </c>
      <c r="AE12" s="371" t="s">
        <v>12</v>
      </c>
      <c r="AF12" s="372" t="str">
        <f>AA13</f>
        <v/>
      </c>
      <c r="AG12" s="370" t="str">
        <f>AC14</f>
        <v/>
      </c>
      <c r="AH12" s="371" t="s">
        <v>12</v>
      </c>
      <c r="AI12" s="372" t="str">
        <f>AA14</f>
        <v/>
      </c>
      <c r="AJ12" s="370" t="str">
        <f>AC15</f>
        <v/>
      </c>
      <c r="AK12" s="371" t="s">
        <v>12</v>
      </c>
      <c r="AL12" s="373" t="str">
        <f>AA15</f>
        <v/>
      </c>
      <c r="AM12" s="370" t="str">
        <f>AC16</f>
        <v/>
      </c>
      <c r="AN12" s="371" t="s">
        <v>12</v>
      </c>
      <c r="AO12" s="373" t="str">
        <f>AA16</f>
        <v/>
      </c>
      <c r="AP12" s="370" t="str">
        <f>AC17</f>
        <v/>
      </c>
      <c r="AQ12" s="371" t="s">
        <v>12</v>
      </c>
      <c r="AR12" s="372" t="str">
        <f>AA17</f>
        <v/>
      </c>
      <c r="AS12" s="370" t="str">
        <f>AC18</f>
        <v/>
      </c>
      <c r="AT12" s="371" t="s">
        <v>12</v>
      </c>
      <c r="AU12" s="373" t="str">
        <f>AA18</f>
        <v/>
      </c>
      <c r="AV12" s="374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375">
        <f>SUM(C12,F12,I12,L12,O12,R12,U12,X12,AD12,AG12,AJ12,AM12,AP12,AS12)</f>
        <v>54</v>
      </c>
      <c r="AX12" s="376" t="s">
        <v>12</v>
      </c>
      <c r="AY12" s="377">
        <f>SUM(E12,H12,K12,N12,Q12,T12,W12,Z12,AF12,AI12,AL12,AO12,AR12,AU12)</f>
        <v>190</v>
      </c>
      <c r="AZ12" s="378">
        <f t="shared" si="1"/>
        <v>-136</v>
      </c>
      <c r="BA12" s="379">
        <f>IF('poznámky'!K1=9,'poznámky'!A19)+IF('poznámky'!K2=9,'poznámky'!A20)+IF('poznámky'!K3=9,'poznámky'!A21)+IF('poznámky'!K4=9,'poznámky'!A22)+IF('poznámky'!K5=9,'poznámky'!A23)+IF('poznámky'!K6=9,'poznámky'!A24)+IF('poznámky'!K7=9,'poznámky'!A25)+IF('poznámky'!K8=9,'poznámky'!A26)+IF('poznámky'!K9=9,'poznámky'!A27)+IF('poznámky'!K10=9,'poznámky'!A28)+IF('poznámky'!K11=9,'poznámky'!A29)+IF('poznámky'!K12=9,'poznámky'!A30)+IF('poznámky'!K13=9,'poznámky'!A31)+IF('poznámky'!K14=9,'poznámky'!A32)+IF('poznámky'!K15=9,'poznámky'!A33)</f>
        <v>9</v>
      </c>
      <c r="BB12" s="380" t="s">
        <v>13</v>
      </c>
      <c r="BC12" s="381" t="str">
        <f t="shared" si="2"/>
        <v>Michal</v>
      </c>
      <c r="BD12" s="382">
        <f>SUM(AV12,'poznámky'!E9)</f>
        <v>10</v>
      </c>
      <c r="BE12" s="383">
        <f>SUM(AW12,'poznámky'!F9)</f>
        <v>188</v>
      </c>
      <c r="BF12" s="384" t="s">
        <v>12</v>
      </c>
      <c r="BG12" s="385">
        <f>SUM(AY12,'poznámky'!H9)</f>
        <v>464</v>
      </c>
      <c r="BH12" s="386">
        <f t="shared" si="3"/>
        <v>-276</v>
      </c>
      <c r="BI12" s="387">
        <f>IF('poznámky'!S1=9,'poznámky'!A19)+IF('poznámky'!S2=9,'poznámky'!A20)+IF('poznámky'!S3=9,'poznámky'!A21)+IF('poznámky'!S4=9,'poznámky'!A22)+IF('poznámky'!S5=9,'poznámky'!A23)+IF('poznámky'!S6=9,'poznámky'!A24)+IF('poznámky'!S7=9,'poznámky'!A25)+IF('poznámky'!S8=9,'poznámky'!A26)+IF('poznámky'!S9=9,'poznámky'!A27)+IF('poznámky'!S10=9,'poznámky'!A28)+IF('poznámky'!S11=9,'poznámky'!A29)+IF('poznámky'!S12=9,'poznámky'!A30)+IF('poznámky'!S13=9,'poznámky'!A31)+IF('poznámky'!S14=9,'poznámky'!A32)+IF('poznámky'!S15=9,'poznámky'!A33)</f>
        <v>9</v>
      </c>
      <c r="BJ12" s="388" t="s">
        <v>13</v>
      </c>
      <c r="BK12" s="389" t="str">
        <f t="shared" si="4"/>
        <v>Michal</v>
      </c>
      <c r="BM12" s="157"/>
    </row>
    <row r="13" ht="21.75" customHeight="1">
      <c r="A13" s="368">
        <v>10.0</v>
      </c>
      <c r="B13" s="391"/>
      <c r="C13" s="370"/>
      <c r="D13" s="371" t="s">
        <v>12</v>
      </c>
      <c r="E13" s="372"/>
      <c r="F13" s="370"/>
      <c r="G13" s="371" t="s">
        <v>12</v>
      </c>
      <c r="H13" s="372"/>
      <c r="I13" s="370"/>
      <c r="J13" s="371" t="s">
        <v>12</v>
      </c>
      <c r="K13" s="372"/>
      <c r="L13" s="370"/>
      <c r="M13" s="371" t="s">
        <v>12</v>
      </c>
      <c r="N13" s="372"/>
      <c r="O13" s="370"/>
      <c r="P13" s="371" t="s">
        <v>12</v>
      </c>
      <c r="Q13" s="372"/>
      <c r="R13" s="370"/>
      <c r="S13" s="371" t="s">
        <v>12</v>
      </c>
      <c r="T13" s="372"/>
      <c r="U13" s="370"/>
      <c r="V13" s="371" t="s">
        <v>12</v>
      </c>
      <c r="W13" s="372"/>
      <c r="X13" s="370"/>
      <c r="Y13" s="371" t="s">
        <v>12</v>
      </c>
      <c r="Z13" s="372"/>
      <c r="AA13" s="370"/>
      <c r="AB13" s="371" t="s">
        <v>12</v>
      </c>
      <c r="AC13" s="372"/>
      <c r="AD13" s="88"/>
      <c r="AE13" s="40"/>
      <c r="AF13" s="41"/>
      <c r="AG13" s="370" t="str">
        <f>AF14</f>
        <v/>
      </c>
      <c r="AH13" s="371" t="s">
        <v>12</v>
      </c>
      <c r="AI13" s="372" t="str">
        <f>AD14</f>
        <v/>
      </c>
      <c r="AJ13" s="370" t="str">
        <f>AF15</f>
        <v/>
      </c>
      <c r="AK13" s="371" t="s">
        <v>12</v>
      </c>
      <c r="AL13" s="373" t="str">
        <f>AD15</f>
        <v/>
      </c>
      <c r="AM13" s="370" t="str">
        <f>AF16</f>
        <v/>
      </c>
      <c r="AN13" s="371" t="s">
        <v>12</v>
      </c>
      <c r="AO13" s="373" t="str">
        <f>AD16</f>
        <v/>
      </c>
      <c r="AP13" s="370" t="str">
        <f>AF17</f>
        <v/>
      </c>
      <c r="AQ13" s="371" t="s">
        <v>12</v>
      </c>
      <c r="AR13" s="372" t="str">
        <f>AD17</f>
        <v/>
      </c>
      <c r="AS13" s="370" t="str">
        <f>AF18</f>
        <v/>
      </c>
      <c r="AT13" s="371" t="s">
        <v>12</v>
      </c>
      <c r="AU13" s="373" t="str">
        <f>AD18</f>
        <v/>
      </c>
      <c r="AV13" s="374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375">
        <f>SUM(C13,F13,I13,L13,O13,R13,U13,X13,AA13,AG13,AJ13,AM13,AP13,AS13)</f>
        <v>0</v>
      </c>
      <c r="AX13" s="376" t="s">
        <v>12</v>
      </c>
      <c r="AY13" s="377">
        <f>SUM(E13,H13,K13,N13,Q13,T13,W13,Z13,AC13,AI13,AL13,AO13,AR13,AU13)</f>
        <v>0</v>
      </c>
      <c r="AZ13" s="378">
        <f t="shared" si="1"/>
        <v>0</v>
      </c>
      <c r="BA13" s="379">
        <f>IF('poznámky'!K1=10,'poznámky'!A19)+IF('poznámky'!K2=10,'poznámky'!A20)+IF('poznámky'!K3=10,'poznámky'!A21)+IF('poznámky'!K4=10,'poznámky'!A22)+IF('poznámky'!K5=10,'poznámky'!A23)+IF('poznámky'!K6=10,'poznámky'!A24)+IF('poznámky'!K7=10,'poznámky'!A25)+IF('poznámky'!K8=10,'poznámky'!A26)+IF('poznámky'!K9=10,'poznámky'!A27)+IF('poznámky'!K10=10,'poznámky'!A28)+IF('poznámky'!K11=10,'poznámky'!A29)+IF('poznámky'!K12=10,'poznámky'!A30)+IF('poznámky'!K13=10,'poznámky'!A31)+IF('poznámky'!K14=10,'poznámky'!A32)+IF('poznámky'!K15=10,'poznámky'!A33)</f>
        <v>10</v>
      </c>
      <c r="BB13" s="380" t="s">
        <v>13</v>
      </c>
      <c r="BC13" s="381" t="str">
        <f t="shared" si="2"/>
        <v/>
      </c>
      <c r="BD13" s="382"/>
      <c r="BE13" s="383"/>
      <c r="BF13" s="384"/>
      <c r="BG13" s="385"/>
      <c r="BH13" s="386"/>
      <c r="BI13" s="387"/>
      <c r="BJ13" s="388"/>
      <c r="BK13" s="389"/>
      <c r="BM13" s="207"/>
    </row>
    <row r="14" ht="21.75" customHeight="1">
      <c r="A14" s="368">
        <v>11.0</v>
      </c>
      <c r="B14" s="391"/>
      <c r="C14" s="370"/>
      <c r="D14" s="371" t="s">
        <v>12</v>
      </c>
      <c r="E14" s="372"/>
      <c r="F14" s="370"/>
      <c r="G14" s="371" t="s">
        <v>12</v>
      </c>
      <c r="H14" s="372"/>
      <c r="I14" s="370"/>
      <c r="J14" s="371" t="s">
        <v>12</v>
      </c>
      <c r="K14" s="372"/>
      <c r="L14" s="370"/>
      <c r="M14" s="371" t="s">
        <v>12</v>
      </c>
      <c r="N14" s="372"/>
      <c r="O14" s="370"/>
      <c r="P14" s="371" t="s">
        <v>12</v>
      </c>
      <c r="Q14" s="372"/>
      <c r="R14" s="370"/>
      <c r="S14" s="371" t="s">
        <v>12</v>
      </c>
      <c r="T14" s="372"/>
      <c r="U14" s="370"/>
      <c r="V14" s="371" t="s">
        <v>12</v>
      </c>
      <c r="W14" s="372"/>
      <c r="X14" s="370"/>
      <c r="Y14" s="371" t="s">
        <v>12</v>
      </c>
      <c r="Z14" s="372"/>
      <c r="AA14" s="370"/>
      <c r="AB14" s="371" t="s">
        <v>12</v>
      </c>
      <c r="AC14" s="372"/>
      <c r="AD14" s="370"/>
      <c r="AE14" s="371" t="s">
        <v>12</v>
      </c>
      <c r="AF14" s="372"/>
      <c r="AG14" s="88"/>
      <c r="AH14" s="40"/>
      <c r="AI14" s="41"/>
      <c r="AJ14" s="370" t="str">
        <f>AI15</f>
        <v/>
      </c>
      <c r="AK14" s="371" t="s">
        <v>12</v>
      </c>
      <c r="AL14" s="373" t="str">
        <f>AG15</f>
        <v/>
      </c>
      <c r="AM14" s="370" t="str">
        <f>AI16</f>
        <v/>
      </c>
      <c r="AN14" s="371" t="s">
        <v>12</v>
      </c>
      <c r="AO14" s="373" t="str">
        <f>AG16</f>
        <v/>
      </c>
      <c r="AP14" s="370" t="str">
        <f>AI17</f>
        <v/>
      </c>
      <c r="AQ14" s="371" t="s">
        <v>12</v>
      </c>
      <c r="AR14" s="372" t="str">
        <f>AG17</f>
        <v/>
      </c>
      <c r="AS14" s="370" t="str">
        <f>AI18</f>
        <v/>
      </c>
      <c r="AT14" s="371" t="s">
        <v>12</v>
      </c>
      <c r="AU14" s="373" t="str">
        <f>AG18</f>
        <v/>
      </c>
      <c r="AV14" s="374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375">
        <f>SUM(C14,F14,I14,L14,O14,R14,U14,X14,AA14,AD14,AJ14,AM14,AP14,AS14)</f>
        <v>0</v>
      </c>
      <c r="AX14" s="376" t="s">
        <v>12</v>
      </c>
      <c r="AY14" s="377">
        <f>SUM(E14,H14,K14,N14,Q14,T14,W14,Z14,AC14,AF14,AL14,AO14,AR14,AU14)</f>
        <v>0</v>
      </c>
      <c r="AZ14" s="378">
        <f t="shared" si="1"/>
        <v>0</v>
      </c>
      <c r="BA14" s="379">
        <f>IF('poznámky'!K1=11,'poznámky'!A19)+IF('poznámky'!K2=11,'poznámky'!A20)+IF('poznámky'!K3=11,'poznámky'!A21)+IF('poznámky'!K4=11,'poznámky'!A22)+IF('poznámky'!K5=11,'poznámky'!A23)+IF('poznámky'!K6=11,'poznámky'!A24)+IF('poznámky'!K7=11,'poznámky'!A25)+IF('poznámky'!K8=11,'poznámky'!A26)+IF('poznámky'!K9=11,'poznámky'!A27)+IF('poznámky'!K10=11,'poznámky'!A28)+IF('poznámky'!K11=11,'poznámky'!A29)+IF('poznámky'!K12=11,'poznámky'!A30)+IF('poznámky'!K13=11,'poznámky'!A31)+IF('poznámky'!K14=11,'poznámky'!A32)+IF('poznámky'!K15=11,'poznámky'!A33)</f>
        <v>11</v>
      </c>
      <c r="BB14" s="380" t="s">
        <v>13</v>
      </c>
      <c r="BC14" s="381" t="str">
        <f t="shared" si="2"/>
        <v/>
      </c>
      <c r="BD14" s="382"/>
      <c r="BE14" s="383"/>
      <c r="BF14" s="384"/>
      <c r="BG14" s="385"/>
      <c r="BH14" s="386"/>
      <c r="BI14" s="387"/>
      <c r="BJ14" s="388"/>
      <c r="BK14" s="389"/>
      <c r="BM14" s="157"/>
    </row>
    <row r="15" ht="21.75" customHeight="1">
      <c r="A15" s="368">
        <v>12.0</v>
      </c>
      <c r="B15" s="391"/>
      <c r="C15" s="370"/>
      <c r="D15" s="371" t="s">
        <v>12</v>
      </c>
      <c r="E15" s="372"/>
      <c r="F15" s="370"/>
      <c r="G15" s="371" t="s">
        <v>12</v>
      </c>
      <c r="H15" s="372"/>
      <c r="I15" s="370"/>
      <c r="J15" s="371" t="s">
        <v>12</v>
      </c>
      <c r="K15" s="372"/>
      <c r="L15" s="370"/>
      <c r="M15" s="371" t="s">
        <v>12</v>
      </c>
      <c r="N15" s="372"/>
      <c r="O15" s="370"/>
      <c r="P15" s="371" t="s">
        <v>12</v>
      </c>
      <c r="Q15" s="372"/>
      <c r="R15" s="370"/>
      <c r="S15" s="371" t="s">
        <v>12</v>
      </c>
      <c r="T15" s="372"/>
      <c r="U15" s="370"/>
      <c r="V15" s="371" t="s">
        <v>12</v>
      </c>
      <c r="W15" s="372"/>
      <c r="X15" s="370"/>
      <c r="Y15" s="371" t="s">
        <v>12</v>
      </c>
      <c r="Z15" s="372"/>
      <c r="AA15" s="370"/>
      <c r="AB15" s="371" t="s">
        <v>12</v>
      </c>
      <c r="AC15" s="372"/>
      <c r="AD15" s="370"/>
      <c r="AE15" s="371" t="s">
        <v>12</v>
      </c>
      <c r="AF15" s="372"/>
      <c r="AG15" s="370"/>
      <c r="AH15" s="371" t="s">
        <v>12</v>
      </c>
      <c r="AI15" s="372"/>
      <c r="AJ15" s="88"/>
      <c r="AK15" s="40"/>
      <c r="AL15" s="72"/>
      <c r="AM15" s="370" t="str">
        <f>AL16</f>
        <v/>
      </c>
      <c r="AN15" s="371" t="s">
        <v>12</v>
      </c>
      <c r="AO15" s="372" t="str">
        <f>AJ16</f>
        <v/>
      </c>
      <c r="AP15" s="370" t="str">
        <f>AL17</f>
        <v/>
      </c>
      <c r="AQ15" s="371" t="s">
        <v>12</v>
      </c>
      <c r="AR15" s="372" t="str">
        <f>AJ17</f>
        <v/>
      </c>
      <c r="AS15" s="370" t="str">
        <f>AL18</f>
        <v/>
      </c>
      <c r="AT15" s="371" t="s">
        <v>12</v>
      </c>
      <c r="AU15" s="392" t="str">
        <f>AJ18</f>
        <v/>
      </c>
      <c r="AV15" s="374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375">
        <f>SUM(C15,F15,I15,L15,O15,R15,U15,X15,AA15,AD15,AG15,AM15,AP15,AS15)</f>
        <v>0</v>
      </c>
      <c r="AX15" s="376" t="s">
        <v>12</v>
      </c>
      <c r="AY15" s="377">
        <f>SUM(E15,H15,K15,N15,Q15,T15,W15,Z15,AC15,AF15,AI15,AO15,AR15,AU15)</f>
        <v>0</v>
      </c>
      <c r="AZ15" s="378">
        <f t="shared" si="1"/>
        <v>0</v>
      </c>
      <c r="BA15" s="379">
        <f>IF('poznámky'!K1=12,'poznámky'!A19)+IF('poznámky'!K2=12,'poznámky'!A20)+IF('poznámky'!K3=12,'poznámky'!A21)+IF('poznámky'!K4=12,'poznámky'!A22)+IF('poznámky'!K5=12,'poznámky'!A23)+IF('poznámky'!K6=12,'poznámky'!A24)+IF('poznámky'!K7=12,'poznámky'!A25)+IF('poznámky'!K8=12,'poznámky'!A26)+IF('poznámky'!K9=12,'poznámky'!A27)+IF('poznámky'!K10=12,'poznámky'!A28)+IF('poznámky'!K11=12,'poznámky'!A29)+IF('poznámky'!K12=12,'poznámky'!A30)+IF('poznámky'!K13=12,'poznámky'!A31)+IF('poznámky'!K14=12,'poznámky'!A32)+IF('poznámky'!K15=12,'poznámky'!A33)</f>
        <v>12</v>
      </c>
      <c r="BB15" s="380" t="s">
        <v>13</v>
      </c>
      <c r="BC15" s="381" t="str">
        <f t="shared" si="2"/>
        <v/>
      </c>
      <c r="BD15" s="382"/>
      <c r="BE15" s="383"/>
      <c r="BF15" s="384"/>
      <c r="BG15" s="385"/>
      <c r="BH15" s="386"/>
      <c r="BI15" s="387"/>
      <c r="BJ15" s="388"/>
      <c r="BK15" s="389"/>
      <c r="BM15" s="226"/>
    </row>
    <row r="16" ht="21.75" customHeight="1">
      <c r="A16" s="368">
        <v>13.0</v>
      </c>
      <c r="B16" s="391"/>
      <c r="C16" s="370"/>
      <c r="D16" s="371" t="s">
        <v>12</v>
      </c>
      <c r="E16" s="372"/>
      <c r="F16" s="370"/>
      <c r="G16" s="371" t="s">
        <v>12</v>
      </c>
      <c r="H16" s="372"/>
      <c r="I16" s="370"/>
      <c r="J16" s="371" t="s">
        <v>12</v>
      </c>
      <c r="K16" s="372"/>
      <c r="L16" s="370"/>
      <c r="M16" s="371" t="s">
        <v>12</v>
      </c>
      <c r="N16" s="372"/>
      <c r="O16" s="370"/>
      <c r="P16" s="371" t="s">
        <v>12</v>
      </c>
      <c r="Q16" s="372"/>
      <c r="R16" s="370"/>
      <c r="S16" s="371" t="s">
        <v>12</v>
      </c>
      <c r="T16" s="372"/>
      <c r="U16" s="370"/>
      <c r="V16" s="371" t="s">
        <v>12</v>
      </c>
      <c r="W16" s="372"/>
      <c r="X16" s="370"/>
      <c r="Y16" s="371" t="s">
        <v>12</v>
      </c>
      <c r="Z16" s="372"/>
      <c r="AA16" s="370"/>
      <c r="AB16" s="371" t="s">
        <v>12</v>
      </c>
      <c r="AC16" s="372"/>
      <c r="AD16" s="370"/>
      <c r="AE16" s="371" t="s">
        <v>12</v>
      </c>
      <c r="AF16" s="372"/>
      <c r="AG16" s="370"/>
      <c r="AH16" s="371" t="s">
        <v>12</v>
      </c>
      <c r="AI16" s="372"/>
      <c r="AJ16" s="370"/>
      <c r="AK16" s="371" t="s">
        <v>12</v>
      </c>
      <c r="AL16" s="373"/>
      <c r="AM16" s="88"/>
      <c r="AN16" s="40"/>
      <c r="AO16" s="72"/>
      <c r="AP16" s="370" t="str">
        <f>AO17</f>
        <v/>
      </c>
      <c r="AQ16" s="371" t="s">
        <v>12</v>
      </c>
      <c r="AR16" s="372" t="str">
        <f>AM17</f>
        <v/>
      </c>
      <c r="AS16" s="370" t="str">
        <f>AO18</f>
        <v/>
      </c>
      <c r="AT16" s="371" t="s">
        <v>12</v>
      </c>
      <c r="AU16" s="373" t="str">
        <f>AM18</f>
        <v/>
      </c>
      <c r="AV16" s="374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375">
        <f>SUM(C16,F16,I16,L16,O16,R16,U16,X16,AA16,AD16,AG16,AJ16,AP16,AS16)</f>
        <v>0</v>
      </c>
      <c r="AX16" s="393" t="s">
        <v>12</v>
      </c>
      <c r="AY16" s="377">
        <f>SUM(E16,H16,K16,N16,Q16,T16,W16,Z16,AC16,AF16,AI16,AL16,AR16,AU16)</f>
        <v>0</v>
      </c>
      <c r="AZ16" s="378">
        <f t="shared" si="1"/>
        <v>0</v>
      </c>
      <c r="BA16" s="379">
        <f>IF('poznámky'!K1=13,'poznámky'!A19)+IF('poznámky'!K2=13,'poznámky'!A20)+IF('poznámky'!K3=13,'poznámky'!A21)+IF('poznámky'!K4=13,'poznámky'!A22)+IF('poznámky'!K5=13,'poznámky'!A23)+IF('poznámky'!K6=13,'poznámky'!A24)+IF('poznámky'!K7=13,'poznámky'!A25)+IF('poznámky'!K8=13,'poznámky'!A26)+IF('poznámky'!K9=13,'poznámky'!A27)+IF('poznámky'!K10=13,'poznámky'!A28)+IF('poznámky'!K11=13,'poznámky'!A29)+IF('poznámky'!K12=13,'poznámky'!A30)+IF('poznámky'!K13=13,'poznámky'!A31)+IF('poznámky'!K14=13,'poznámky'!A32)+IF('poznámky'!K15=13,'poznámky'!A33)</f>
        <v>13</v>
      </c>
      <c r="BB16" s="380" t="s">
        <v>13</v>
      </c>
      <c r="BC16" s="381" t="str">
        <f t="shared" si="2"/>
        <v/>
      </c>
      <c r="BD16" s="382"/>
      <c r="BE16" s="383"/>
      <c r="BF16" s="394"/>
      <c r="BG16" s="385"/>
      <c r="BH16" s="386"/>
      <c r="BI16" s="387"/>
      <c r="BJ16" s="388"/>
      <c r="BK16" s="389"/>
      <c r="BM16" s="228"/>
    </row>
    <row r="17" ht="21.75" customHeight="1">
      <c r="A17" s="368">
        <v>14.0</v>
      </c>
      <c r="B17" s="391"/>
      <c r="C17" s="370"/>
      <c r="D17" s="371" t="s">
        <v>12</v>
      </c>
      <c r="E17" s="372"/>
      <c r="F17" s="370"/>
      <c r="G17" s="371" t="s">
        <v>12</v>
      </c>
      <c r="H17" s="372"/>
      <c r="I17" s="370"/>
      <c r="J17" s="371" t="s">
        <v>12</v>
      </c>
      <c r="K17" s="372"/>
      <c r="L17" s="370"/>
      <c r="M17" s="371" t="s">
        <v>12</v>
      </c>
      <c r="N17" s="372"/>
      <c r="O17" s="370"/>
      <c r="P17" s="371" t="s">
        <v>12</v>
      </c>
      <c r="Q17" s="372"/>
      <c r="R17" s="370"/>
      <c r="S17" s="371" t="s">
        <v>12</v>
      </c>
      <c r="T17" s="372"/>
      <c r="U17" s="370"/>
      <c r="V17" s="371" t="s">
        <v>12</v>
      </c>
      <c r="W17" s="372"/>
      <c r="X17" s="370"/>
      <c r="Y17" s="371" t="s">
        <v>12</v>
      </c>
      <c r="Z17" s="372"/>
      <c r="AA17" s="370"/>
      <c r="AB17" s="371" t="s">
        <v>12</v>
      </c>
      <c r="AC17" s="372"/>
      <c r="AD17" s="370"/>
      <c r="AE17" s="371" t="s">
        <v>12</v>
      </c>
      <c r="AF17" s="372"/>
      <c r="AG17" s="370"/>
      <c r="AH17" s="371" t="s">
        <v>12</v>
      </c>
      <c r="AI17" s="372"/>
      <c r="AJ17" s="370"/>
      <c r="AK17" s="371" t="s">
        <v>12</v>
      </c>
      <c r="AL17" s="373"/>
      <c r="AM17" s="370"/>
      <c r="AN17" s="371" t="s">
        <v>12</v>
      </c>
      <c r="AO17" s="372"/>
      <c r="AP17" s="88"/>
      <c r="AQ17" s="40"/>
      <c r="AR17" s="41"/>
      <c r="AS17" s="370" t="str">
        <f>AR18</f>
        <v/>
      </c>
      <c r="AT17" s="371" t="s">
        <v>12</v>
      </c>
      <c r="AU17" s="373" t="str">
        <f>AP18</f>
        <v/>
      </c>
      <c r="AV17" s="374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375">
        <f>SUM(C17,F17,I17,L17,O17,R17,U17,X17,AA17,AD17,AG17,AJ17,AM17,AS17)</f>
        <v>0</v>
      </c>
      <c r="AX17" s="393" t="s">
        <v>12</v>
      </c>
      <c r="AY17" s="377">
        <f>SUM(E17,H17,K17,N17,Q17,T17,W17,Z17,AC17,AF17,AI17,AL17,AO17,AU17)</f>
        <v>0</v>
      </c>
      <c r="AZ17" s="378">
        <f t="shared" si="1"/>
        <v>0</v>
      </c>
      <c r="BA17" s="379">
        <f>IF('poznámky'!K1=14,'poznámky'!A19)+IF('poznámky'!K2=14,'poznámky'!A20)+IF('poznámky'!K3=14,'poznámky'!A21)+IF('poznámky'!K4=14,'poznámky'!A22)+IF('poznámky'!K5=14,'poznámky'!A23)+IF('poznámky'!K6=14,'poznámky'!A24)+IF('poznámky'!K7=14,'poznámky'!A25)+IF('poznámky'!K8=14,'poznámky'!A26)+IF('poznámky'!K9=14,'poznámky'!A27)+IF('poznámky'!K10=14,'poznámky'!A28)+IF('poznámky'!K11=14,'poznámky'!A29)+IF('poznámky'!K12=14,'poznámky'!A30)+IF('poznámky'!K13=14,'poznámky'!A31)+IF('poznámky'!K14=14,'poznámky'!A32)+IF('poznámky'!K15=14,'poznámky'!A33)</f>
        <v>14</v>
      </c>
      <c r="BB17" s="380" t="s">
        <v>13</v>
      </c>
      <c r="BC17" s="381" t="str">
        <f t="shared" si="2"/>
        <v/>
      </c>
      <c r="BD17" s="382"/>
      <c r="BE17" s="383"/>
      <c r="BF17" s="394"/>
      <c r="BG17" s="385"/>
      <c r="BH17" s="386"/>
      <c r="BI17" s="387"/>
      <c r="BJ17" s="388"/>
      <c r="BK17" s="389"/>
      <c r="BM17" s="229"/>
    </row>
    <row r="18" ht="21.75" customHeight="1">
      <c r="A18" s="395">
        <v>15.0</v>
      </c>
      <c r="B18" s="391"/>
      <c r="C18" s="396"/>
      <c r="D18" s="397" t="s">
        <v>12</v>
      </c>
      <c r="E18" s="398"/>
      <c r="F18" s="396"/>
      <c r="G18" s="397" t="s">
        <v>12</v>
      </c>
      <c r="H18" s="398"/>
      <c r="I18" s="396"/>
      <c r="J18" s="397" t="s">
        <v>12</v>
      </c>
      <c r="K18" s="398"/>
      <c r="L18" s="396"/>
      <c r="M18" s="397" t="s">
        <v>12</v>
      </c>
      <c r="N18" s="398"/>
      <c r="O18" s="396"/>
      <c r="P18" s="397" t="s">
        <v>12</v>
      </c>
      <c r="Q18" s="398"/>
      <c r="R18" s="396"/>
      <c r="S18" s="397" t="s">
        <v>12</v>
      </c>
      <c r="T18" s="398"/>
      <c r="U18" s="396"/>
      <c r="V18" s="397" t="s">
        <v>12</v>
      </c>
      <c r="W18" s="398"/>
      <c r="X18" s="396"/>
      <c r="Y18" s="397" t="s">
        <v>12</v>
      </c>
      <c r="Z18" s="399"/>
      <c r="AA18" s="396"/>
      <c r="AB18" s="397" t="s">
        <v>12</v>
      </c>
      <c r="AC18" s="398"/>
      <c r="AD18" s="396"/>
      <c r="AE18" s="397" t="s">
        <v>12</v>
      </c>
      <c r="AF18" s="398"/>
      <c r="AG18" s="396"/>
      <c r="AH18" s="397" t="s">
        <v>12</v>
      </c>
      <c r="AI18" s="398"/>
      <c r="AJ18" s="396"/>
      <c r="AK18" s="397" t="s">
        <v>12</v>
      </c>
      <c r="AL18" s="400"/>
      <c r="AM18" s="396"/>
      <c r="AN18" s="397" t="s">
        <v>12</v>
      </c>
      <c r="AO18" s="398"/>
      <c r="AP18" s="396"/>
      <c r="AQ18" s="397" t="s">
        <v>12</v>
      </c>
      <c r="AR18" s="400"/>
      <c r="AS18" s="88"/>
      <c r="AT18" s="40"/>
      <c r="AU18" s="72"/>
      <c r="AV18" s="374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375">
        <f>SUM(C18,F18,I18,L18,O18,R18,U18,X18,AA18,AD18,AG18,AJ18,AM18,AP18)</f>
        <v>0</v>
      </c>
      <c r="AX18" s="401" t="s">
        <v>12</v>
      </c>
      <c r="AY18" s="377">
        <f>SUM(E18,H18,K18,N18,Q18,T18,W18,Z18,AC18,AF18,AI18,AL18,AO18,AR18)</f>
        <v>0</v>
      </c>
      <c r="AZ18" s="402">
        <f t="shared" si="1"/>
        <v>0</v>
      </c>
      <c r="BA18" s="403">
        <f>IF('poznámky'!K1=15,'poznámky'!A19)+IF('poznámky'!K2=15,'poznámky'!A20)+IF('poznámky'!K3=15,'poznámky'!A21)+IF('poznámky'!K4=15,'poznámky'!A22)+IF('poznámky'!K5=15,'poznámky'!A23)+IF('poznámky'!K6=15,'poznámky'!A24)+IF('poznámky'!K7=15,'poznámky'!A25)+IF('poznámky'!K8=15,'poznámky'!A26)+IF('poznámky'!K9=15,'poznámky'!A27)+IF('poznámky'!K10=15,'poznámky'!A28)+IF('poznámky'!K11=15,'poznámky'!A29)+IF('poznámky'!K12=15,'poznámky'!A30)+IF('poznámky'!K13=15,'poznámky'!A31)+IF('poznámky'!K14=15,'poznámky'!A32)+IF('poznámky'!K15=15,'poznámky'!A33)</f>
        <v>15</v>
      </c>
      <c r="BB18" s="380" t="s">
        <v>13</v>
      </c>
      <c r="BC18" s="381" t="str">
        <f t="shared" si="2"/>
        <v/>
      </c>
      <c r="BD18" s="382"/>
      <c r="BE18" s="383"/>
      <c r="BF18" s="404"/>
      <c r="BG18" s="385"/>
      <c r="BH18" s="386"/>
      <c r="BI18" s="405"/>
      <c r="BJ18" s="388"/>
      <c r="BK18" s="389"/>
      <c r="BM18" s="240"/>
    </row>
    <row r="19" ht="21.75" customHeight="1">
      <c r="A19" s="148" t="s">
        <v>50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149"/>
      <c r="BD19" s="241"/>
      <c r="BE19" s="241"/>
      <c r="BF19" s="241"/>
      <c r="BG19" s="241"/>
      <c r="BH19" s="241"/>
      <c r="BI19" s="241"/>
      <c r="BJ19" s="241"/>
      <c r="BK19" s="241"/>
      <c r="BM19" s="243"/>
    </row>
    <row r="20" ht="21.75" customHeight="1">
      <c r="A20" s="406" t="s">
        <v>65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3"/>
      <c r="AV20" s="346" t="s">
        <v>66</v>
      </c>
      <c r="AW20" s="5"/>
      <c r="AX20" s="5"/>
      <c r="AY20" s="5"/>
      <c r="AZ20" s="5"/>
      <c r="BA20" s="5"/>
      <c r="BB20" s="5"/>
      <c r="BC20" s="6"/>
      <c r="BD20" s="347" t="s">
        <v>31</v>
      </c>
      <c r="BE20" s="2"/>
      <c r="BF20" s="2"/>
      <c r="BG20" s="2"/>
      <c r="BH20" s="2"/>
      <c r="BI20" s="2"/>
      <c r="BJ20" s="2"/>
      <c r="BK20" s="3"/>
      <c r="BM20" s="243"/>
    </row>
    <row r="21" ht="21.75" customHeight="1">
      <c r="A21" s="348"/>
      <c r="B21" s="349" t="s">
        <v>64</v>
      </c>
      <c r="C21" s="350">
        <v>1.0</v>
      </c>
      <c r="D21" s="12"/>
      <c r="E21" s="13"/>
      <c r="F21" s="351">
        <v>2.0</v>
      </c>
      <c r="G21" s="12"/>
      <c r="H21" s="13"/>
      <c r="I21" s="351">
        <v>3.0</v>
      </c>
      <c r="J21" s="12"/>
      <c r="K21" s="13"/>
      <c r="L21" s="351">
        <v>4.0</v>
      </c>
      <c r="M21" s="12"/>
      <c r="N21" s="13"/>
      <c r="O21" s="351">
        <v>5.0</v>
      </c>
      <c r="P21" s="12"/>
      <c r="Q21" s="13"/>
      <c r="R21" s="351">
        <v>6.0</v>
      </c>
      <c r="S21" s="12"/>
      <c r="T21" s="13"/>
      <c r="U21" s="351">
        <v>7.0</v>
      </c>
      <c r="V21" s="12"/>
      <c r="W21" s="13"/>
      <c r="X21" s="351">
        <v>8.0</v>
      </c>
      <c r="Y21" s="12"/>
      <c r="Z21" s="13"/>
      <c r="AA21" s="351">
        <v>9.0</v>
      </c>
      <c r="AB21" s="12"/>
      <c r="AC21" s="13"/>
      <c r="AD21" s="351">
        <v>10.0</v>
      </c>
      <c r="AE21" s="12"/>
      <c r="AF21" s="13"/>
      <c r="AG21" s="351">
        <v>11.0</v>
      </c>
      <c r="AH21" s="12"/>
      <c r="AI21" s="13"/>
      <c r="AJ21" s="351">
        <v>12.0</v>
      </c>
      <c r="AK21" s="12"/>
      <c r="AL21" s="13"/>
      <c r="AM21" s="351">
        <v>13.0</v>
      </c>
      <c r="AN21" s="12"/>
      <c r="AO21" s="13"/>
      <c r="AP21" s="351">
        <v>14.0</v>
      </c>
      <c r="AQ21" s="12"/>
      <c r="AR21" s="13"/>
      <c r="AS21" s="351">
        <v>15.0</v>
      </c>
      <c r="AT21" s="12"/>
      <c r="AU21" s="13"/>
      <c r="AV21" s="352">
        <v>16.0</v>
      </c>
      <c r="AW21" s="353">
        <v>17.0</v>
      </c>
      <c r="AX21" s="12"/>
      <c r="AY21" s="13"/>
      <c r="AZ21" s="354">
        <v>18.0</v>
      </c>
      <c r="BA21" s="353">
        <v>19.0</v>
      </c>
      <c r="BB21" s="12"/>
      <c r="BC21" s="17"/>
      <c r="BD21" s="355">
        <v>20.0</v>
      </c>
      <c r="BE21" s="356">
        <v>21.0</v>
      </c>
      <c r="BF21" s="12"/>
      <c r="BG21" s="13"/>
      <c r="BH21" s="355">
        <v>22.0</v>
      </c>
      <c r="BI21" s="356">
        <v>23.0</v>
      </c>
      <c r="BJ21" s="12"/>
      <c r="BK21" s="17"/>
      <c r="BM21" s="167"/>
    </row>
    <row r="22" ht="21.75" customHeight="1">
      <c r="A22" s="357"/>
      <c r="B22" s="358"/>
      <c r="C22" s="359" t="str">
        <f>B23</f>
        <v>Šéfík</v>
      </c>
      <c r="D22" s="22"/>
      <c r="E22" s="23"/>
      <c r="F22" s="359" t="str">
        <f>B24</f>
        <v>Adrian</v>
      </c>
      <c r="G22" s="22"/>
      <c r="H22" s="23"/>
      <c r="I22" s="359" t="str">
        <f>B25</f>
        <v>Lukáš</v>
      </c>
      <c r="J22" s="22"/>
      <c r="K22" s="23"/>
      <c r="L22" s="359" t="str">
        <f>B26</f>
        <v>Lenka</v>
      </c>
      <c r="M22" s="22"/>
      <c r="N22" s="23"/>
      <c r="O22" s="359" t="str">
        <f>B27</f>
        <v>Zdeňka</v>
      </c>
      <c r="P22" s="22"/>
      <c r="Q22" s="23"/>
      <c r="R22" s="359" t="str">
        <f>B28</f>
        <v>Franta II.</v>
      </c>
      <c r="S22" s="22"/>
      <c r="T22" s="23"/>
      <c r="U22" s="359" t="str">
        <f>B29</f>
        <v>Martin</v>
      </c>
      <c r="V22" s="22"/>
      <c r="W22" s="23"/>
      <c r="X22" s="359" t="str">
        <f>B30</f>
        <v>Neel</v>
      </c>
      <c r="Y22" s="22"/>
      <c r="Z22" s="23"/>
      <c r="AA22" s="359" t="str">
        <f>B31</f>
        <v>Monika</v>
      </c>
      <c r="AB22" s="22"/>
      <c r="AC22" s="23"/>
      <c r="AD22" s="360" t="str">
        <f>B32</f>
        <v/>
      </c>
      <c r="AE22" s="22"/>
      <c r="AF22" s="23"/>
      <c r="AG22" s="360" t="str">
        <f>B33</f>
        <v/>
      </c>
      <c r="AH22" s="22"/>
      <c r="AI22" s="23"/>
      <c r="AJ22" s="360" t="str">
        <f>B34</f>
        <v/>
      </c>
      <c r="AK22" s="22"/>
      <c r="AL22" s="24"/>
      <c r="AM22" s="360" t="str">
        <f>B35</f>
        <v/>
      </c>
      <c r="AN22" s="22"/>
      <c r="AO22" s="23"/>
      <c r="AP22" s="360" t="str">
        <f>B36</f>
        <v/>
      </c>
      <c r="AQ22" s="22"/>
      <c r="AR22" s="23"/>
      <c r="AS22" s="360" t="str">
        <f>B37</f>
        <v/>
      </c>
      <c r="AT22" s="22"/>
      <c r="AU22" s="23"/>
      <c r="AV22" s="361" t="s">
        <v>6</v>
      </c>
      <c r="AW22" s="362" t="s">
        <v>7</v>
      </c>
      <c r="AX22" s="22"/>
      <c r="AY22" s="31"/>
      <c r="AZ22" s="363" t="s">
        <v>8</v>
      </c>
      <c r="BA22" s="364" t="s">
        <v>9</v>
      </c>
      <c r="BB22" s="34"/>
      <c r="BC22" s="35"/>
      <c r="BD22" s="365" t="s">
        <v>6</v>
      </c>
      <c r="BE22" s="366" t="s">
        <v>7</v>
      </c>
      <c r="BF22" s="22"/>
      <c r="BG22" s="31"/>
      <c r="BH22" s="367" t="s">
        <v>8</v>
      </c>
      <c r="BI22" s="366" t="s">
        <v>9</v>
      </c>
      <c r="BJ22" s="22"/>
      <c r="BK22" s="179"/>
    </row>
    <row r="23" ht="21.75" customHeight="1">
      <c r="A23" s="368">
        <v>1.0</v>
      </c>
      <c r="B23" s="38" t="str">
        <f>'poznámky'!D10</f>
        <v>Šéfík</v>
      </c>
      <c r="C23" s="39"/>
      <c r="D23" s="40"/>
      <c r="E23" s="41"/>
      <c r="F23" s="42">
        <f>E24</f>
        <v>8</v>
      </c>
      <c r="G23" s="43" t="s">
        <v>12</v>
      </c>
      <c r="H23" s="44">
        <f>C24</f>
        <v>18</v>
      </c>
      <c r="I23" s="42">
        <f>E25</f>
        <v>9</v>
      </c>
      <c r="J23" s="43" t="s">
        <v>12</v>
      </c>
      <c r="K23" s="44">
        <f>C25</f>
        <v>10</v>
      </c>
      <c r="L23" s="42">
        <f>E26</f>
        <v>20</v>
      </c>
      <c r="M23" s="43" t="s">
        <v>12</v>
      </c>
      <c r="N23" s="44">
        <f>C26</f>
        <v>6</v>
      </c>
      <c r="O23" s="42">
        <f>E27</f>
        <v>25</v>
      </c>
      <c r="P23" s="43" t="s">
        <v>12</v>
      </c>
      <c r="Q23" s="44">
        <f>C27</f>
        <v>0</v>
      </c>
      <c r="R23" s="42">
        <f>E28</f>
        <v>22</v>
      </c>
      <c r="S23" s="43" t="s">
        <v>12</v>
      </c>
      <c r="T23" s="44">
        <f>C28</f>
        <v>9</v>
      </c>
      <c r="U23" s="42">
        <f>E29</f>
        <v>25</v>
      </c>
      <c r="V23" s="43" t="s">
        <v>12</v>
      </c>
      <c r="W23" s="44">
        <f>C29</f>
        <v>0</v>
      </c>
      <c r="X23" s="42">
        <f>E30</f>
        <v>13</v>
      </c>
      <c r="Y23" s="43" t="s">
        <v>12</v>
      </c>
      <c r="Z23" s="44">
        <f>C30</f>
        <v>25</v>
      </c>
      <c r="AA23" s="42">
        <f>E31</f>
        <v>11</v>
      </c>
      <c r="AB23" s="43" t="s">
        <v>12</v>
      </c>
      <c r="AC23" s="44">
        <f>C31</f>
        <v>4</v>
      </c>
      <c r="AD23" s="370" t="str">
        <f>E32</f>
        <v/>
      </c>
      <c r="AE23" s="371" t="s">
        <v>12</v>
      </c>
      <c r="AF23" s="372" t="str">
        <f>C32</f>
        <v/>
      </c>
      <c r="AG23" s="370" t="str">
        <f>E33</f>
        <v/>
      </c>
      <c r="AH23" s="371" t="s">
        <v>12</v>
      </c>
      <c r="AI23" s="372" t="str">
        <f>C33</f>
        <v/>
      </c>
      <c r="AJ23" s="370" t="str">
        <f>E34</f>
        <v/>
      </c>
      <c r="AK23" s="371" t="s">
        <v>12</v>
      </c>
      <c r="AL23" s="373" t="str">
        <f>C34</f>
        <v/>
      </c>
      <c r="AM23" s="370" t="str">
        <f>E35</f>
        <v/>
      </c>
      <c r="AN23" s="371" t="s">
        <v>12</v>
      </c>
      <c r="AO23" s="372" t="str">
        <f>C35</f>
        <v/>
      </c>
      <c r="AP23" s="370" t="str">
        <f>E36</f>
        <v/>
      </c>
      <c r="AQ23" s="371" t="s">
        <v>12</v>
      </c>
      <c r="AR23" s="372" t="str">
        <f>C36</f>
        <v/>
      </c>
      <c r="AS23" s="370" t="str">
        <f>E37</f>
        <v/>
      </c>
      <c r="AT23" s="371" t="s">
        <v>12</v>
      </c>
      <c r="AU23" s="373" t="str">
        <f>C37</f>
        <v/>
      </c>
      <c r="AV23" s="374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10</v>
      </c>
      <c r="AW23" s="375">
        <f>SUM(F23,I23,L23,O23,R23,U23,X23,AA23,AD23,AG23,AJ23,AM23,AP23,AS23)</f>
        <v>133</v>
      </c>
      <c r="AX23" s="376" t="s">
        <v>12</v>
      </c>
      <c r="AY23" s="377">
        <f>SUM(H23,K23,N23,Q23,T23,W23,Z23,AC23,AF23,AI23,AL23,AO23,AR23,AU23)</f>
        <v>72</v>
      </c>
      <c r="AZ23" s="378">
        <f t="shared" ref="AZ23:AZ37" si="5">AW23-AY23</f>
        <v>61</v>
      </c>
      <c r="BA23" s="379">
        <f>IF('poznámky'!K18=1,'poznámky'!A19)+IF('poznámky'!K19=1,'poznámky'!A20)+IF('poznámky'!K20=1,'poznámky'!A21)+IF('poznámky'!K21=1,'poznámky'!A22)+IF('poznámky'!K22=1,'poznámky'!A23)+IF('poznámky'!K23=1,'poznámky'!A24)+IF('poznámky'!K24=1,'poznámky'!A25)+IF('poznámky'!K25=1,'poznámky'!A26)+IF('poznámky'!K26=1,'poznámky'!A27)+IF('poznámky'!K27=1,'poznámky'!A28)+IF('poznámky'!K28=1,'poznámky'!A29)+IF('poznámky'!K29=1,'poznámky'!A30)+IF('poznámky'!K30=1,'poznámky'!A31)+IF('poznámky'!K31=1,'poznámky'!A32)+IF('poznámky'!K32=1,'poznámky'!A33)</f>
        <v>3</v>
      </c>
      <c r="BB23" s="380" t="s">
        <v>13</v>
      </c>
      <c r="BC23" s="381" t="str">
        <f t="shared" ref="BC23:BC37" si="6">B23</f>
        <v>Šéfík</v>
      </c>
      <c r="BD23" s="382">
        <f>SUM(AV23,'poznámky'!E10)</f>
        <v>18</v>
      </c>
      <c r="BE23" s="383">
        <f>SUM(AW23,'poznámky'!F10)</f>
        <v>293</v>
      </c>
      <c r="BF23" s="384" t="s">
        <v>12</v>
      </c>
      <c r="BG23" s="385">
        <f>SUM(AY23,'poznámky'!H10)</f>
        <v>344</v>
      </c>
      <c r="BH23" s="386">
        <f t="shared" ref="BH23:BH37" si="7">BE23-BG23</f>
        <v>-51</v>
      </c>
      <c r="BI23" s="387">
        <f>IF('poznámky'!S18=1,'poznámky'!A19)+IF('poznámky'!S19=1,'poznámky'!A20)+IF('poznámky'!S20=1,'poznámky'!A21)+IF('poznámky'!S21=1,'poznámky'!A22)+IF('poznámky'!S22=1,'poznámky'!A23)+IF('poznámky'!S23=1,'poznámky'!A24)+IF('poznámky'!S24=1,'poznámky'!A25)+IF('poznámky'!S25=1,'poznámky'!A26)+IF('poznámky'!S26=1,'poznámky'!A27)+IF('poznámky'!S27=1,'poznámky'!A28)+IF('poznámky'!S28=1,'poznámky'!A29)+IF('poznámky'!S29=1,'poznámky'!A30)+IF('poznámky'!S30=1,'poznámky'!A31)+IF('poznámky'!S31=1,'poznámky'!A32)+IF('poznámky'!S32=1,'poznámky'!A33)</f>
        <v>2</v>
      </c>
      <c r="BJ23" s="388" t="s">
        <v>13</v>
      </c>
      <c r="BK23" s="389" t="str">
        <f t="shared" ref="BK23:BK37" si="8">B23</f>
        <v>Šéfík</v>
      </c>
    </row>
    <row r="24" ht="21.75" customHeight="1">
      <c r="A24" s="368">
        <v>2.0</v>
      </c>
      <c r="B24" s="38" t="str">
        <f>'poznámky'!D11</f>
        <v>Adrian</v>
      </c>
      <c r="C24" s="70">
        <v>18.0</v>
      </c>
      <c r="D24" s="43" t="s">
        <v>12</v>
      </c>
      <c r="E24" s="71">
        <v>8.0</v>
      </c>
      <c r="F24" s="39"/>
      <c r="G24" s="40"/>
      <c r="H24" s="41"/>
      <c r="I24" s="42">
        <f>H25</f>
        <v>10</v>
      </c>
      <c r="J24" s="43" t="s">
        <v>12</v>
      </c>
      <c r="K24" s="44">
        <f>F25</f>
        <v>0</v>
      </c>
      <c r="L24" s="70">
        <f>H26</f>
        <v>25</v>
      </c>
      <c r="M24" s="43" t="s">
        <v>12</v>
      </c>
      <c r="N24" s="71">
        <f>F26</f>
        <v>8</v>
      </c>
      <c r="O24" s="42">
        <f>H27</f>
        <v>25</v>
      </c>
      <c r="P24" s="43" t="s">
        <v>12</v>
      </c>
      <c r="Q24" s="44">
        <f>F27</f>
        <v>4</v>
      </c>
      <c r="R24" s="42">
        <f>H28</f>
        <v>22</v>
      </c>
      <c r="S24" s="43" t="s">
        <v>12</v>
      </c>
      <c r="T24" s="44">
        <f>F28</f>
        <v>7</v>
      </c>
      <c r="U24" s="42">
        <f>H29</f>
        <v>25</v>
      </c>
      <c r="V24" s="43" t="s">
        <v>12</v>
      </c>
      <c r="W24" s="44">
        <f>F29</f>
        <v>1</v>
      </c>
      <c r="X24" s="42">
        <f>H30</f>
        <v>11</v>
      </c>
      <c r="Y24" s="43" t="s">
        <v>12</v>
      </c>
      <c r="Z24" s="44">
        <f>F30</f>
        <v>25</v>
      </c>
      <c r="AA24" s="42">
        <f>H31</f>
        <v>25</v>
      </c>
      <c r="AB24" s="43" t="s">
        <v>12</v>
      </c>
      <c r="AC24" s="44">
        <f>F31</f>
        <v>4</v>
      </c>
      <c r="AD24" s="370" t="str">
        <f>H32</f>
        <v/>
      </c>
      <c r="AE24" s="371" t="s">
        <v>12</v>
      </c>
      <c r="AF24" s="372" t="str">
        <f>F32</f>
        <v/>
      </c>
      <c r="AG24" s="370" t="str">
        <f>H33</f>
        <v/>
      </c>
      <c r="AH24" s="371" t="s">
        <v>12</v>
      </c>
      <c r="AI24" s="372" t="str">
        <f>F33</f>
        <v/>
      </c>
      <c r="AJ24" s="370" t="str">
        <f>H34</f>
        <v/>
      </c>
      <c r="AK24" s="371" t="s">
        <v>12</v>
      </c>
      <c r="AL24" s="373" t="str">
        <f>F34</f>
        <v/>
      </c>
      <c r="AM24" s="370" t="str">
        <f>H35</f>
        <v/>
      </c>
      <c r="AN24" s="371" t="s">
        <v>12</v>
      </c>
      <c r="AO24" s="372" t="str">
        <f>F35</f>
        <v/>
      </c>
      <c r="AP24" s="370" t="str">
        <f>H36</f>
        <v/>
      </c>
      <c r="AQ24" s="371" t="s">
        <v>12</v>
      </c>
      <c r="AR24" s="372" t="str">
        <f>F36</f>
        <v/>
      </c>
      <c r="AS24" s="370" t="str">
        <f>H37</f>
        <v/>
      </c>
      <c r="AT24" s="371" t="s">
        <v>12</v>
      </c>
      <c r="AU24" s="373" t="str">
        <f>F37</f>
        <v/>
      </c>
      <c r="AV24" s="374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14</v>
      </c>
      <c r="AW24" s="375">
        <f>SUM(C24,I24,L24,O24,R24,U24,X24,AA24,AD24,AG24,AJ24,AM24,AP24,AS24)</f>
        <v>161</v>
      </c>
      <c r="AX24" s="376" t="s">
        <v>12</v>
      </c>
      <c r="AY24" s="377">
        <f>SUM(E24,K24,N24,Q24,T24,W24,Z24,AC24,AF24,AI24,AL24,AO24,AR24,AU24)</f>
        <v>57</v>
      </c>
      <c r="AZ24" s="378">
        <f t="shared" si="5"/>
        <v>104</v>
      </c>
      <c r="BA24" s="379">
        <f>IF('poznámky'!K18=2,'poznámky'!A19)+IF('poznámky'!K19=2,'poznámky'!A20)+IF('poznámky'!K20=2,'poznámky'!A21)+IF('poznámky'!K21=2,'poznámky'!A22)+IF('poznámky'!K22=2,'poznámky'!A23)+IF('poznámky'!K23=2,'poznámky'!A24)+IF('poznámky'!K24=2,'poznámky'!A25)+IF('poznámky'!K25=2,'poznámky'!A26)+IF('poznámky'!K26=2,'poznámky'!A27)+IF('poznámky'!K27=2,'poznámky'!A28)+IF('poznámky'!K28=2,'poznámky'!A29)+IF('poznámky'!K29=2,'poznámky'!A30)+IF('poznámky'!K30=2,'poznámky'!A31)+IF('poznámky'!K31=2,'poznámky'!A32)+IF('poznámky'!K32=2,'poznámky'!A33)</f>
        <v>2</v>
      </c>
      <c r="BB24" s="380" t="s">
        <v>13</v>
      </c>
      <c r="BC24" s="381" t="str">
        <f t="shared" si="6"/>
        <v>Adrian</v>
      </c>
      <c r="BD24" s="382">
        <f>SUM(AV24,'poznámky'!E11)</f>
        <v>22</v>
      </c>
      <c r="BE24" s="383">
        <f>SUM(AW24,'poznámky'!F11)</f>
        <v>299</v>
      </c>
      <c r="BF24" s="384" t="s">
        <v>12</v>
      </c>
      <c r="BG24" s="385">
        <f>SUM(AY24,'poznámky'!H11)</f>
        <v>332</v>
      </c>
      <c r="BH24" s="386">
        <f t="shared" si="7"/>
        <v>-33</v>
      </c>
      <c r="BI24" s="387">
        <f>IF('poznámky'!S18=2,'poznámky'!A19)+IF('poznámky'!S19=2,'poznámky'!A20)+IF('poznámky'!S20=2,'poznámky'!A21)+IF('poznámky'!S21=2,'poznámky'!A22)+IF('poznámky'!S22=2,'poznámky'!A23)+IF('poznámky'!S23=2,'poznámky'!A24)+IF('poznámky'!S24=2,'poznámky'!A25)+IF('poznámky'!S25=2,'poznámky'!A26)+IF('poznámky'!S26=2,'poznámky'!A27)+IF('poznámky'!S27=2,'poznámky'!A28)+IF('poznámky'!S28=2,'poznámky'!A29)+IF('poznámky'!S29=2,'poznámky'!A30)+IF('poznámky'!S30=2,'poznámky'!A31)+IF('poznámky'!S31=2,'poznámky'!A32)+IF('poznámky'!S32=2,'poznámky'!A33)</f>
        <v>1</v>
      </c>
      <c r="BJ24" s="388" t="s">
        <v>13</v>
      </c>
      <c r="BK24" s="389" t="str">
        <f t="shared" si="8"/>
        <v>Adrian</v>
      </c>
    </row>
    <row r="25" ht="21.75" customHeight="1">
      <c r="A25" s="368">
        <v>3.0</v>
      </c>
      <c r="B25" s="38" t="str">
        <f>'poznámky'!D12</f>
        <v>Lukáš</v>
      </c>
      <c r="C25" s="70">
        <v>10.0</v>
      </c>
      <c r="D25" s="43" t="s">
        <v>12</v>
      </c>
      <c r="E25" s="71">
        <v>9.0</v>
      </c>
      <c r="F25" s="70">
        <v>0.0</v>
      </c>
      <c r="G25" s="43" t="s">
        <v>12</v>
      </c>
      <c r="H25" s="71">
        <v>10.0</v>
      </c>
      <c r="I25" s="39"/>
      <c r="J25" s="40"/>
      <c r="K25" s="41"/>
      <c r="L25" s="42">
        <f>K26</f>
        <v>21</v>
      </c>
      <c r="M25" s="43" t="s">
        <v>12</v>
      </c>
      <c r="N25" s="44">
        <f>I26</f>
        <v>12</v>
      </c>
      <c r="O25" s="42">
        <f>K27</f>
        <v>11</v>
      </c>
      <c r="P25" s="43" t="s">
        <v>12</v>
      </c>
      <c r="Q25" s="44">
        <f>I27</f>
        <v>24</v>
      </c>
      <c r="R25" s="42">
        <f>K28</f>
        <v>25</v>
      </c>
      <c r="S25" s="43" t="s">
        <v>12</v>
      </c>
      <c r="T25" s="44">
        <f>I28</f>
        <v>7</v>
      </c>
      <c r="U25" s="42">
        <f>K29</f>
        <v>25</v>
      </c>
      <c r="V25" s="43" t="s">
        <v>12</v>
      </c>
      <c r="W25" s="44">
        <f>I29</f>
        <v>2</v>
      </c>
      <c r="X25" s="42">
        <f>K30</f>
        <v>0</v>
      </c>
      <c r="Y25" s="43" t="s">
        <v>12</v>
      </c>
      <c r="Z25" s="44">
        <f>I30</f>
        <v>25</v>
      </c>
      <c r="AA25" s="42">
        <f>K31</f>
        <v>23</v>
      </c>
      <c r="AB25" s="43" t="s">
        <v>12</v>
      </c>
      <c r="AC25" s="44">
        <f>I31</f>
        <v>5</v>
      </c>
      <c r="AD25" s="370" t="str">
        <f>K32</f>
        <v/>
      </c>
      <c r="AE25" s="371" t="s">
        <v>12</v>
      </c>
      <c r="AF25" s="372" t="str">
        <f>I32</f>
        <v/>
      </c>
      <c r="AG25" s="370" t="str">
        <f>K33</f>
        <v/>
      </c>
      <c r="AH25" s="371" t="s">
        <v>12</v>
      </c>
      <c r="AI25" s="372" t="str">
        <f>I33</f>
        <v/>
      </c>
      <c r="AJ25" s="370" t="str">
        <f>K34</f>
        <v/>
      </c>
      <c r="AK25" s="371" t="s">
        <v>12</v>
      </c>
      <c r="AL25" s="373" t="str">
        <f>I34</f>
        <v/>
      </c>
      <c r="AM25" s="370" t="str">
        <f>K35</f>
        <v/>
      </c>
      <c r="AN25" s="371" t="s">
        <v>12</v>
      </c>
      <c r="AO25" s="372" t="str">
        <f>I35</f>
        <v/>
      </c>
      <c r="AP25" s="370" t="str">
        <f>K36</f>
        <v/>
      </c>
      <c r="AQ25" s="371" t="s">
        <v>12</v>
      </c>
      <c r="AR25" s="372" t="str">
        <f>I36</f>
        <v/>
      </c>
      <c r="AS25" s="370" t="str">
        <f>K37</f>
        <v/>
      </c>
      <c r="AT25" s="371" t="s">
        <v>12</v>
      </c>
      <c r="AU25" s="373" t="str">
        <f>I37</f>
        <v/>
      </c>
      <c r="AV25" s="374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10</v>
      </c>
      <c r="AW25" s="375">
        <f>SUM(C25,F25,L25,O25,R25,U25,X25,AA25,AD25,AG25,AJ25,AM25,AP25,AS25)</f>
        <v>115</v>
      </c>
      <c r="AX25" s="376" t="s">
        <v>12</v>
      </c>
      <c r="AY25" s="377">
        <f>SUM(E25,H25,N25,Q25,T25,W25,Z25,AC25,AF25,AI25,AL25,AO25,AR25,AU25)</f>
        <v>94</v>
      </c>
      <c r="AZ25" s="378">
        <f t="shared" si="5"/>
        <v>21</v>
      </c>
      <c r="BA25" s="379">
        <f>IF('poznámky'!K18=3,'poznámky'!A19)+IF('poznámky'!K19=3,'poznámky'!A20)+IF('poznámky'!K20=3,'poznámky'!A21)+IF('poznámky'!K21=3,'poznámky'!A22)+IF('poznámky'!K22=3,'poznámky'!A23)+IF('poznámky'!K23=3,'poznámky'!A24)+IF('poznámky'!K24=3,'poznámky'!A25)+IF('poznámky'!K25=3,'poznámky'!A26)+IF('poznámky'!K26=3,'poznámky'!A27)+IF('poznámky'!K27=3,'poznámky'!A28)+IF('poznámky'!K28=3,'poznámky'!A29)+IF('poznámky'!K29=3,'poznámky'!A30)+IF('poznámky'!K30=3,'poznámky'!A31)+IF('poznámky'!K31=3,'poznámky'!A32)+IF('poznámky'!K32=3,'poznámky'!A33)</f>
        <v>4</v>
      </c>
      <c r="BB25" s="380" t="s">
        <v>13</v>
      </c>
      <c r="BC25" s="381" t="str">
        <f t="shared" si="6"/>
        <v>Lukáš</v>
      </c>
      <c r="BD25" s="382">
        <f>SUM(AV25,'poznámky'!E12)</f>
        <v>18</v>
      </c>
      <c r="BE25" s="383">
        <f>SUM(AW25,'poznámky'!F12)</f>
        <v>258</v>
      </c>
      <c r="BF25" s="384" t="s">
        <v>12</v>
      </c>
      <c r="BG25" s="385">
        <f>SUM(AY25,'poznámky'!H12)</f>
        <v>386</v>
      </c>
      <c r="BH25" s="386">
        <f t="shared" si="7"/>
        <v>-128</v>
      </c>
      <c r="BI25" s="387">
        <f>IF('poznámky'!S18=3,'poznámky'!A19)+IF('poznámky'!S19=3,'poznámky'!A20)+IF('poznámky'!S20=3,'poznámky'!A21)+IF('poznámky'!S21=3,'poznámky'!A22)+IF('poznámky'!S22=3,'poznámky'!A23)+IF('poznámky'!S23=3,'poznámky'!A24)+IF('poznámky'!S24=3,'poznámky'!A25)+IF('poznámky'!S25=3,'poznámky'!A26)+IF('poznámky'!S26=3,'poznámky'!A27)+IF('poznámky'!S27=3,'poznámky'!A28)+IF('poznámky'!S28=3,'poznámky'!A29)+IF('poznámky'!S29=3,'poznámky'!A30)+IF('poznámky'!S30=3,'poznámky'!A31)+IF('poznámky'!S31=3,'poznámky'!A32)+IF('poznámky'!S32=3,'poznámky'!A33)</f>
        <v>3</v>
      </c>
      <c r="BJ25" s="388" t="s">
        <v>13</v>
      </c>
      <c r="BK25" s="389" t="str">
        <f t="shared" si="8"/>
        <v>Lukáš</v>
      </c>
    </row>
    <row r="26" ht="21.75" customHeight="1">
      <c r="A26" s="368">
        <v>4.0</v>
      </c>
      <c r="B26" s="38" t="str">
        <f>'poznámky'!D13</f>
        <v>Lenka</v>
      </c>
      <c r="C26" s="70">
        <v>6.0</v>
      </c>
      <c r="D26" s="43" t="s">
        <v>12</v>
      </c>
      <c r="E26" s="71">
        <v>20.0</v>
      </c>
      <c r="F26" s="70">
        <v>8.0</v>
      </c>
      <c r="G26" s="43" t="s">
        <v>12</v>
      </c>
      <c r="H26" s="71">
        <v>25.0</v>
      </c>
      <c r="I26" s="70">
        <v>12.0</v>
      </c>
      <c r="J26" s="43" t="s">
        <v>12</v>
      </c>
      <c r="K26" s="71">
        <v>21.0</v>
      </c>
      <c r="L26" s="39"/>
      <c r="M26" s="40"/>
      <c r="N26" s="41"/>
      <c r="O26" s="42">
        <f>N27</f>
        <v>13</v>
      </c>
      <c r="P26" s="43" t="s">
        <v>12</v>
      </c>
      <c r="Q26" s="44">
        <f>L27</f>
        <v>16</v>
      </c>
      <c r="R26" s="42">
        <f>N28</f>
        <v>8</v>
      </c>
      <c r="S26" s="43" t="s">
        <v>12</v>
      </c>
      <c r="T26" s="44">
        <f>L28</f>
        <v>24</v>
      </c>
      <c r="U26" s="42">
        <f>N29</f>
        <v>25</v>
      </c>
      <c r="V26" s="43" t="s">
        <v>12</v>
      </c>
      <c r="W26" s="44">
        <f>L29</f>
        <v>0</v>
      </c>
      <c r="X26" s="42">
        <f>N30</f>
        <v>0</v>
      </c>
      <c r="Y26" s="43" t="s">
        <v>12</v>
      </c>
      <c r="Z26" s="44">
        <f>L30</f>
        <v>25</v>
      </c>
      <c r="AA26" s="42">
        <f>N31</f>
        <v>25</v>
      </c>
      <c r="AB26" s="43" t="s">
        <v>12</v>
      </c>
      <c r="AC26" s="44">
        <f>L31</f>
        <v>6</v>
      </c>
      <c r="AD26" s="370" t="str">
        <f>N32</f>
        <v/>
      </c>
      <c r="AE26" s="371" t="s">
        <v>12</v>
      </c>
      <c r="AF26" s="372" t="str">
        <f>L32</f>
        <v/>
      </c>
      <c r="AG26" s="370" t="str">
        <f>N33</f>
        <v/>
      </c>
      <c r="AH26" s="371" t="s">
        <v>12</v>
      </c>
      <c r="AI26" s="372" t="str">
        <f>L33</f>
        <v/>
      </c>
      <c r="AJ26" s="370" t="str">
        <f>N34</f>
        <v/>
      </c>
      <c r="AK26" s="371" t="s">
        <v>12</v>
      </c>
      <c r="AL26" s="373" t="str">
        <f>L34</f>
        <v/>
      </c>
      <c r="AM26" s="370" t="str">
        <f>N35</f>
        <v/>
      </c>
      <c r="AN26" s="371" t="s">
        <v>12</v>
      </c>
      <c r="AO26" s="372" t="str">
        <f>L35</f>
        <v/>
      </c>
      <c r="AP26" s="370" t="str">
        <f>N36</f>
        <v/>
      </c>
      <c r="AQ26" s="371" t="s">
        <v>12</v>
      </c>
      <c r="AR26" s="372" t="str">
        <f>L36</f>
        <v/>
      </c>
      <c r="AS26" s="370" t="str">
        <f>N37</f>
        <v/>
      </c>
      <c r="AT26" s="371" t="s">
        <v>12</v>
      </c>
      <c r="AU26" s="373" t="str">
        <f>L37</f>
        <v/>
      </c>
      <c r="AV26" s="374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4</v>
      </c>
      <c r="AW26" s="375">
        <f>SUM(C26,F26,I26,O26,R26,U26,X26,AA26,AD26,AG26,AJ26,AM26,AP26,AS26)</f>
        <v>97</v>
      </c>
      <c r="AX26" s="376" t="s">
        <v>12</v>
      </c>
      <c r="AY26" s="377">
        <f>SUM(E26,H26,K26,Q26,T26,W26,Z26,AC26,AF26,AI26,AL26,AO26,AR26,AU26)</f>
        <v>137</v>
      </c>
      <c r="AZ26" s="378">
        <f t="shared" si="5"/>
        <v>-40</v>
      </c>
      <c r="BA26" s="379">
        <f>IF('poznámky'!K18=4,'poznámky'!A19)+IF('poznámky'!K19=4,'poznámky'!A20)+IF('poznámky'!K20=4,'poznámky'!A21)+IF('poznámky'!K21=4,'poznámky'!A22)+IF('poznámky'!K22=4,'poznámky'!A23)+IF('poznámky'!K23=4,'poznámky'!A24)+IF('poznámky'!K24=4,'poznámky'!A25)+IF('poznámky'!K25=4,'poznámky'!A26)+IF('poznámky'!K26=4,'poznámky'!A27)+IF('poznámky'!K27=4,'poznámky'!A28)+IF('poznámky'!K28=4,'poznámky'!A29)+IF('poznámky'!K29=4,'poznámky'!A30)+IF('poznámky'!K30=4,'poznámky'!A31)+IF('poznámky'!K31=4,'poznámky'!A32)+IF('poznámky'!K32=4,'poznámky'!A33)</f>
        <v>7</v>
      </c>
      <c r="BB26" s="380" t="s">
        <v>13</v>
      </c>
      <c r="BC26" s="381" t="str">
        <f t="shared" si="6"/>
        <v>Lenka</v>
      </c>
      <c r="BD26" s="382">
        <f>SUM(AV26,'poznámky'!E13)</f>
        <v>10</v>
      </c>
      <c r="BE26" s="383">
        <f>SUM(AW26,'poznámky'!F13)</f>
        <v>185</v>
      </c>
      <c r="BF26" s="384" t="s">
        <v>12</v>
      </c>
      <c r="BG26" s="385">
        <f>SUM(AY26,'poznámky'!H13)</f>
        <v>454</v>
      </c>
      <c r="BH26" s="386">
        <f t="shared" si="7"/>
        <v>-269</v>
      </c>
      <c r="BI26" s="387">
        <f>IF('poznámky'!S18=4,'poznámky'!A19)+IF('poznámky'!S19=4,'poznámky'!A20)+IF('poznámky'!S20=4,'poznámky'!A21)+IF('poznámky'!S21=4,'poznámky'!A22)+IF('poznámky'!S22=4,'poznámky'!A23)+IF('poznámky'!S23=4,'poznámky'!A24)+IF('poznámky'!S24=4,'poznámky'!A25)+IF('poznámky'!S25=4,'poznámky'!A26)+IF('poznámky'!S26=4,'poznámky'!A27)+IF('poznámky'!S27=4,'poznámky'!A28)+IF('poznámky'!S28=4,'poznámky'!A29)+IF('poznámky'!S29=4,'poznámky'!A30)+IF('poznámky'!S30=4,'poznámky'!A31)+IF('poznámky'!S31=4,'poznámky'!A32)+IF('poznámky'!S32=4,'poznámky'!A33)</f>
        <v>6</v>
      </c>
      <c r="BJ26" s="388" t="s">
        <v>13</v>
      </c>
      <c r="BK26" s="389" t="str">
        <f t="shared" si="8"/>
        <v>Lenka</v>
      </c>
      <c r="BM26" s="390"/>
    </row>
    <row r="27" ht="21.75" customHeight="1">
      <c r="A27" s="368">
        <v>5.0</v>
      </c>
      <c r="B27" s="38" t="str">
        <f>'poznámky'!D14</f>
        <v>Zdeňka</v>
      </c>
      <c r="C27" s="70">
        <v>0.0</v>
      </c>
      <c r="D27" s="43" t="s">
        <v>12</v>
      </c>
      <c r="E27" s="71">
        <v>25.0</v>
      </c>
      <c r="F27" s="70">
        <v>4.0</v>
      </c>
      <c r="G27" s="43" t="s">
        <v>12</v>
      </c>
      <c r="H27" s="71">
        <v>25.0</v>
      </c>
      <c r="I27" s="70">
        <v>24.0</v>
      </c>
      <c r="J27" s="43" t="s">
        <v>12</v>
      </c>
      <c r="K27" s="71">
        <v>11.0</v>
      </c>
      <c r="L27" s="70">
        <v>16.0</v>
      </c>
      <c r="M27" s="43" t="s">
        <v>12</v>
      </c>
      <c r="N27" s="71">
        <v>13.0</v>
      </c>
      <c r="O27" s="39"/>
      <c r="P27" s="40"/>
      <c r="Q27" s="41"/>
      <c r="R27" s="42">
        <f>Q28</f>
        <v>19</v>
      </c>
      <c r="S27" s="43" t="s">
        <v>12</v>
      </c>
      <c r="T27" s="44">
        <f>O28</f>
        <v>18</v>
      </c>
      <c r="U27" s="42">
        <f>Q29</f>
        <v>25</v>
      </c>
      <c r="V27" s="43" t="s">
        <v>12</v>
      </c>
      <c r="W27" s="44">
        <f>O29</f>
        <v>0</v>
      </c>
      <c r="X27" s="42">
        <f>Q30</f>
        <v>0</v>
      </c>
      <c r="Y27" s="43" t="s">
        <v>12</v>
      </c>
      <c r="Z27" s="44">
        <f>O30</f>
        <v>25</v>
      </c>
      <c r="AA27" s="42">
        <f>Q31</f>
        <v>21</v>
      </c>
      <c r="AB27" s="43" t="s">
        <v>12</v>
      </c>
      <c r="AC27" s="44">
        <f>O31</f>
        <v>0</v>
      </c>
      <c r="AD27" s="370" t="str">
        <f>Q32</f>
        <v/>
      </c>
      <c r="AE27" s="371" t="s">
        <v>12</v>
      </c>
      <c r="AF27" s="372" t="str">
        <f>O32</f>
        <v/>
      </c>
      <c r="AG27" s="370" t="str">
        <f>Q33</f>
        <v/>
      </c>
      <c r="AH27" s="371" t="s">
        <v>12</v>
      </c>
      <c r="AI27" s="372" t="str">
        <f>O33</f>
        <v/>
      </c>
      <c r="AJ27" s="370" t="str">
        <f>Q34</f>
        <v/>
      </c>
      <c r="AK27" s="371" t="s">
        <v>12</v>
      </c>
      <c r="AL27" s="373" t="str">
        <f>O34</f>
        <v/>
      </c>
      <c r="AM27" s="370" t="str">
        <f>Q35</f>
        <v/>
      </c>
      <c r="AN27" s="371" t="s">
        <v>12</v>
      </c>
      <c r="AO27" s="372" t="str">
        <f>O35</f>
        <v/>
      </c>
      <c r="AP27" s="370" t="str">
        <f>Q36</f>
        <v/>
      </c>
      <c r="AQ27" s="371" t="s">
        <v>12</v>
      </c>
      <c r="AR27" s="372" t="str">
        <f>O36</f>
        <v/>
      </c>
      <c r="AS27" s="370" t="str">
        <f>Q37</f>
        <v/>
      </c>
      <c r="AT27" s="371" t="s">
        <v>12</v>
      </c>
      <c r="AU27" s="373" t="str">
        <f>O37</f>
        <v/>
      </c>
      <c r="AV27" s="374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10</v>
      </c>
      <c r="AW27" s="375">
        <f>SUM(C27,F27,I27,L27,R27,U27,X27,AA27,AD27,AG27,AJ27,AM27,AP27,AS27)</f>
        <v>109</v>
      </c>
      <c r="AX27" s="376" t="s">
        <v>12</v>
      </c>
      <c r="AY27" s="377">
        <f>SUM(E27,H27,K27,N27,T27,W27,Z27,AC27,AF27,AI27,AL27,AO27,AR27,AU27)</f>
        <v>117</v>
      </c>
      <c r="AZ27" s="378">
        <f t="shared" si="5"/>
        <v>-8</v>
      </c>
      <c r="BA27" s="379">
        <f>IF('poznámky'!K18=5,'poznámky'!A19)+IF('poznámky'!K19=5,'poznámky'!A20)+IF('poznámky'!K20=5,'poznámky'!A21)+IF('poznámky'!K21=5,'poznámky'!A22)+IF('poznámky'!K22=5,'poznámky'!A23)+IF('poznámky'!K23=5,'poznámky'!A24)+IF('poznámky'!K24=5,'poznámky'!A25)+IF('poznámky'!K25=5,'poznámky'!A26)+IF('poznámky'!K26=5,'poznámky'!A27)+IF('poznámky'!K27=5,'poznámky'!A28)+IF('poznámky'!K28=5,'poznámky'!A29)+IF('poznámky'!K29=5,'poznámky'!A30)+IF('poznámky'!K30=5,'poznámky'!A31)+IF('poznámky'!K31=5,'poznámky'!A32)+IF('poznámky'!K32=5,'poznámky'!A33)</f>
        <v>5</v>
      </c>
      <c r="BB27" s="380" t="s">
        <v>13</v>
      </c>
      <c r="BC27" s="381" t="str">
        <f t="shared" si="6"/>
        <v>Zdeňka</v>
      </c>
      <c r="BD27" s="382">
        <f>SUM(AV27,'poznámky'!E14)</f>
        <v>12</v>
      </c>
      <c r="BE27" s="383">
        <f>SUM(AW27,'poznámky'!F14)</f>
        <v>208</v>
      </c>
      <c r="BF27" s="384" t="s">
        <v>12</v>
      </c>
      <c r="BG27" s="385">
        <f>SUM(AY27,'poznámky'!H14)</f>
        <v>425</v>
      </c>
      <c r="BH27" s="386">
        <f t="shared" si="7"/>
        <v>-217</v>
      </c>
      <c r="BI27" s="387">
        <f>IF('poznámky'!S18=5,'poznámky'!A19)+IF('poznámky'!S19=5,'poznámky'!A20)+IF('poznámky'!S20=5,'poznámky'!A21)+IF('poznámky'!S21=5,'poznámky'!A22)+IF('poznámky'!S22=5,'poznámky'!A23)+IF('poznámky'!S23=5,'poznámky'!A24)+IF('poznámky'!S24=5,'poznámky'!A25)+IF('poznámky'!S25=5,'poznámky'!A26)+IF('poznámky'!S26=5,'poznámky'!A27)+IF('poznámky'!S27=5,'poznámky'!A28)+IF('poznámky'!S28=5,'poznámky'!A29)+IF('poznámky'!S29=5,'poznámky'!A30)+IF('poznámky'!S30=5,'poznámky'!A31)+IF('poznámky'!S31=5,'poznámky'!A32)+IF('poznámky'!S32=5,'poznámky'!A33)</f>
        <v>5</v>
      </c>
      <c r="BJ27" s="388" t="s">
        <v>13</v>
      </c>
      <c r="BK27" s="389" t="str">
        <f t="shared" si="8"/>
        <v>Zdeňka</v>
      </c>
    </row>
    <row r="28" ht="21.75" customHeight="1">
      <c r="A28" s="368">
        <v>6.0</v>
      </c>
      <c r="B28" s="407" t="s">
        <v>27</v>
      </c>
      <c r="C28" s="70">
        <v>9.0</v>
      </c>
      <c r="D28" s="43" t="s">
        <v>12</v>
      </c>
      <c r="E28" s="71">
        <v>22.0</v>
      </c>
      <c r="F28" s="70">
        <v>7.0</v>
      </c>
      <c r="G28" s="43" t="s">
        <v>12</v>
      </c>
      <c r="H28" s="71">
        <v>22.0</v>
      </c>
      <c r="I28" s="70">
        <v>7.0</v>
      </c>
      <c r="J28" s="43" t="s">
        <v>12</v>
      </c>
      <c r="K28" s="71">
        <v>25.0</v>
      </c>
      <c r="L28" s="70">
        <v>24.0</v>
      </c>
      <c r="M28" s="43" t="s">
        <v>12</v>
      </c>
      <c r="N28" s="71">
        <v>8.0</v>
      </c>
      <c r="O28" s="408">
        <v>18.0</v>
      </c>
      <c r="P28" s="409" t="s">
        <v>12</v>
      </c>
      <c r="Q28" s="410">
        <v>19.0</v>
      </c>
      <c r="R28" s="411"/>
      <c r="S28" s="40"/>
      <c r="T28" s="41"/>
      <c r="U28" s="42">
        <f>T29</f>
        <v>21</v>
      </c>
      <c r="V28" s="43" t="s">
        <v>12</v>
      </c>
      <c r="W28" s="44">
        <f>R29</f>
        <v>15</v>
      </c>
      <c r="X28" s="42">
        <f>T30</f>
        <v>6</v>
      </c>
      <c r="Y28" s="43" t="s">
        <v>12</v>
      </c>
      <c r="Z28" s="44">
        <f>R30</f>
        <v>25</v>
      </c>
      <c r="AA28" s="42">
        <f>T31</f>
        <v>25</v>
      </c>
      <c r="AB28" s="43" t="s">
        <v>12</v>
      </c>
      <c r="AC28" s="44">
        <f>R31</f>
        <v>9</v>
      </c>
      <c r="AD28" s="370" t="str">
        <f>T32</f>
        <v/>
      </c>
      <c r="AE28" s="371" t="s">
        <v>12</v>
      </c>
      <c r="AF28" s="372" t="str">
        <f>R32</f>
        <v/>
      </c>
      <c r="AG28" s="370" t="str">
        <f>T33</f>
        <v/>
      </c>
      <c r="AH28" s="371" t="s">
        <v>12</v>
      </c>
      <c r="AI28" s="372" t="str">
        <f>R33</f>
        <v/>
      </c>
      <c r="AJ28" s="370" t="str">
        <f>T34</f>
        <v/>
      </c>
      <c r="AK28" s="371" t="s">
        <v>12</v>
      </c>
      <c r="AL28" s="373" t="str">
        <f>R34</f>
        <v/>
      </c>
      <c r="AM28" s="370" t="str">
        <f>T35</f>
        <v/>
      </c>
      <c r="AN28" s="371" t="s">
        <v>12</v>
      </c>
      <c r="AO28" s="373" t="str">
        <f>R35</f>
        <v/>
      </c>
      <c r="AP28" s="370" t="str">
        <f>T36</f>
        <v/>
      </c>
      <c r="AQ28" s="371" t="s">
        <v>12</v>
      </c>
      <c r="AR28" s="372" t="str">
        <f>R36</f>
        <v/>
      </c>
      <c r="AS28" s="370" t="str">
        <f>T37</f>
        <v/>
      </c>
      <c r="AT28" s="371" t="s">
        <v>12</v>
      </c>
      <c r="AU28" s="373" t="str">
        <f>R37</f>
        <v/>
      </c>
      <c r="AV28" s="374">
        <f>IF(C28&gt;E28,2,"0")+IF(C28=E28,1)*IF(C28+E28=0,0,1)+IF(F28&gt;H28,2,"0")+IF(F28=H28,1)*IF(F28+H28=0,0,1)+IF(I28&gt;K28,2,"0")+IF(I28=K28,1)*IF(I28+K28=0,0,1)+IF(L28&gt;N28,2,"0")+IF(L28=N28,1)*IF(L28+N28=0,0,1)+IF(O28&gt;P28,2,"0")+IF(O28=P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6</v>
      </c>
      <c r="AW28" s="375">
        <f>SUM(C28,F28,I28,L28,O28,U28,X28,AA28,AD28,AG28,AJ28,AM28,AP28,AS28)</f>
        <v>117</v>
      </c>
      <c r="AX28" s="376" t="s">
        <v>12</v>
      </c>
      <c r="AY28" s="377">
        <f>SUM(E28,H28,K28,N28,P28,W28,Z28,AC28,AF28,AI28,AL28,AO28,AR28,AU28)</f>
        <v>126</v>
      </c>
      <c r="AZ28" s="378">
        <f t="shared" si="5"/>
        <v>-9</v>
      </c>
      <c r="BA28" s="379">
        <f>IF('poznámky'!K18=6,'poznámky'!A19)+IF('poznámky'!K19=6,'poznámky'!A20)+IF('poznámky'!K20=6,'poznámky'!A21)+IF('poznámky'!K21=6,'poznámky'!A22)+IF('poznámky'!K22=6,'poznámky'!A23)+IF('poznámky'!K23=6,'poznámky'!A24)+IF('poznámky'!K24=6,'poznámky'!A25)+IF('poznámky'!K25=6,'poznámky'!A26)+IF('poznámky'!K26=6,'poznámky'!A27)+IF('poznámky'!K27=6,'poznámky'!A28)+IF('poznámky'!K28=6,'poznámky'!A29)+IF('poznámky'!K29=6,'poznámky'!A30)+IF('poznámky'!K30=6,'poznámky'!A31)+IF('poznámky'!K31=6,'poznámky'!A32)+IF('poznámky'!K32=6,'poznámky'!A33)</f>
        <v>6</v>
      </c>
      <c r="BB28" s="380" t="s">
        <v>13</v>
      </c>
      <c r="BC28" s="381" t="str">
        <f t="shared" si="6"/>
        <v>Franta II.</v>
      </c>
      <c r="BD28" s="382">
        <f>SUM(AV28,'poznámky'!E15)</f>
        <v>6</v>
      </c>
      <c r="BE28" s="383">
        <f>SUM(AW28,'poznámky'!F15)</f>
        <v>117</v>
      </c>
      <c r="BF28" s="384" t="s">
        <v>12</v>
      </c>
      <c r="BG28" s="385">
        <f>SUM(AY28,'poznámky'!H15)</f>
        <v>126</v>
      </c>
      <c r="BH28" s="386">
        <f t="shared" si="7"/>
        <v>-9</v>
      </c>
      <c r="BI28" s="387">
        <f>IF('poznámky'!S18=6,'poznámky'!A19)+IF('poznámky'!S19=6,'poznámky'!A20)+IF('poznámky'!S20=6,'poznámky'!A21)+IF('poznámky'!S21=6,'poznámky'!A22)+IF('poznámky'!S22=6,'poznámky'!A23)+IF('poznámky'!S23=6,'poznámky'!A24)+IF('poznámky'!S24=6,'poznámky'!A25)+IF('poznámky'!S25=6,'poznámky'!A26)+IF('poznámky'!S26=6,'poznámky'!A27)+IF('poznámky'!S27=6,'poznámky'!A28)+IF('poznámky'!S28=6,'poznámky'!A29)+IF('poznámky'!S29=6,'poznámky'!A30)+IF('poznámky'!S30=6,'poznámky'!A31)+IF('poznámky'!S31=6,'poznámky'!A32)+IF('poznámky'!S32=6,'poznámky'!A33)</f>
        <v>7</v>
      </c>
      <c r="BJ28" s="388" t="s">
        <v>13</v>
      </c>
      <c r="BK28" s="389" t="str">
        <f t="shared" si="8"/>
        <v>Franta II.</v>
      </c>
    </row>
    <row r="29" ht="21.75" customHeight="1">
      <c r="A29" s="368">
        <v>7.0</v>
      </c>
      <c r="B29" s="38" t="str">
        <f>'poznámky'!D16</f>
        <v>Martin</v>
      </c>
      <c r="C29" s="70">
        <v>0.0</v>
      </c>
      <c r="D29" s="43" t="s">
        <v>12</v>
      </c>
      <c r="E29" s="71">
        <v>25.0</v>
      </c>
      <c r="F29" s="70">
        <v>1.0</v>
      </c>
      <c r="G29" s="43" t="s">
        <v>12</v>
      </c>
      <c r="H29" s="71">
        <v>25.0</v>
      </c>
      <c r="I29" s="70">
        <v>2.0</v>
      </c>
      <c r="J29" s="43" t="s">
        <v>12</v>
      </c>
      <c r="K29" s="71">
        <v>25.0</v>
      </c>
      <c r="L29" s="70">
        <v>0.0</v>
      </c>
      <c r="M29" s="43" t="s">
        <v>12</v>
      </c>
      <c r="N29" s="71">
        <v>25.0</v>
      </c>
      <c r="O29" s="70">
        <v>0.0</v>
      </c>
      <c r="P29" s="43" t="s">
        <v>12</v>
      </c>
      <c r="Q29" s="71">
        <v>25.0</v>
      </c>
      <c r="R29" s="70">
        <v>15.0</v>
      </c>
      <c r="S29" s="43" t="s">
        <v>12</v>
      </c>
      <c r="T29" s="71">
        <v>21.0</v>
      </c>
      <c r="U29" s="39"/>
      <c r="V29" s="40"/>
      <c r="W29" s="41"/>
      <c r="X29" s="42">
        <f>W30</f>
        <v>0</v>
      </c>
      <c r="Y29" s="43" t="s">
        <v>12</v>
      </c>
      <c r="Z29" s="44">
        <f>U30</f>
        <v>25</v>
      </c>
      <c r="AA29" s="42">
        <f>W31</f>
        <v>4</v>
      </c>
      <c r="AB29" s="43" t="s">
        <v>12</v>
      </c>
      <c r="AC29" s="44">
        <f>U31</f>
        <v>16</v>
      </c>
      <c r="AD29" s="370" t="str">
        <f>W32</f>
        <v/>
      </c>
      <c r="AE29" s="371" t="s">
        <v>12</v>
      </c>
      <c r="AF29" s="372" t="str">
        <f>U32</f>
        <v/>
      </c>
      <c r="AG29" s="370" t="str">
        <f>W33</f>
        <v/>
      </c>
      <c r="AH29" s="371" t="s">
        <v>12</v>
      </c>
      <c r="AI29" s="372" t="str">
        <f>U33</f>
        <v/>
      </c>
      <c r="AJ29" s="370" t="str">
        <f>W34</f>
        <v/>
      </c>
      <c r="AK29" s="371" t="s">
        <v>12</v>
      </c>
      <c r="AL29" s="373" t="str">
        <f>U34</f>
        <v/>
      </c>
      <c r="AM29" s="370" t="str">
        <f>W35</f>
        <v/>
      </c>
      <c r="AN29" s="371" t="s">
        <v>12</v>
      </c>
      <c r="AO29" s="373" t="str">
        <f>U35</f>
        <v/>
      </c>
      <c r="AP29" s="370" t="str">
        <f>W36</f>
        <v/>
      </c>
      <c r="AQ29" s="371" t="s">
        <v>12</v>
      </c>
      <c r="AR29" s="372" t="str">
        <f>U36</f>
        <v/>
      </c>
      <c r="AS29" s="370" t="str">
        <f>W37</f>
        <v/>
      </c>
      <c r="AT29" s="371" t="s">
        <v>12</v>
      </c>
      <c r="AU29" s="373" t="str">
        <f>U37</f>
        <v/>
      </c>
      <c r="AV29" s="374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375">
        <f>SUM(C29,F29,I29,L29,O29,R29,X29,AA29,AD29,AG29,AJ29,AM29,AP29,AS29)</f>
        <v>22</v>
      </c>
      <c r="AX29" s="376" t="s">
        <v>12</v>
      </c>
      <c r="AY29" s="377">
        <f>SUM(E29,H29,K29,N29,Q29,T29,Z29,AC29,AF29,AI29,AL29,AO29,AR29,AU29)</f>
        <v>187</v>
      </c>
      <c r="AZ29" s="378">
        <f t="shared" si="5"/>
        <v>-165</v>
      </c>
      <c r="BA29" s="379">
        <f>IF('poznámky'!K18=7,'poznámky'!A19)+IF('poznámky'!K19=7,'poznámky'!A20)+IF('poznámky'!K20=7,'poznámky'!A21)+IF('poznámky'!K21=7,'poznámky'!A22)+IF('poznámky'!K22=7,'poznámky'!A23)+IF('poznámky'!K23=7,'poznámky'!A24)+IF('poznámky'!K24=7,'poznámky'!A25)+IF('poznámky'!K25=7,'poznámky'!A26)+IF('poznámky'!K26=7,'poznámky'!A27)+IF('poznámky'!K27=7,'poznámky'!A28)+IF('poznámky'!K28=7,'poznámky'!A29)+IF('poznámky'!K29=7,'poznámky'!A30)+IF('poznámky'!K30=7,'poznámky'!A31)+IF('poznámky'!K31=7,'poznámky'!A32)+IF('poznámky'!K32=7,'poznámky'!A33)</f>
        <v>9</v>
      </c>
      <c r="BB29" s="380" t="s">
        <v>13</v>
      </c>
      <c r="BC29" s="381" t="str">
        <f t="shared" si="6"/>
        <v>Martin</v>
      </c>
      <c r="BD29" s="382">
        <f>SUM(AV29,'poznámky'!E16)</f>
        <v>0</v>
      </c>
      <c r="BE29" s="383">
        <f>SUM(AW29,'poznámky'!F16)</f>
        <v>22</v>
      </c>
      <c r="BF29" s="384" t="s">
        <v>12</v>
      </c>
      <c r="BG29" s="385">
        <f>SUM(AY29,'poznámky'!H16)</f>
        <v>187</v>
      </c>
      <c r="BH29" s="386">
        <f t="shared" si="7"/>
        <v>-165</v>
      </c>
      <c r="BI29" s="387">
        <f>IF('poznámky'!S18=7,'poznámky'!A19)+IF('poznámky'!S19=7,'poznámky'!A20)+IF('poznámky'!S20=7,'poznámky'!A21)+IF('poznámky'!S21=7,'poznámky'!A22)+IF('poznámky'!S22=7,'poznámky'!A23)+IF('poznámky'!S23=7,'poznámky'!A24)+IF('poznámky'!S24=7,'poznámky'!A25)+IF('poznámky'!S25=7,'poznámky'!A26)+IF('poznámky'!S26=7,'poznámky'!A27)+IF('poznámky'!S27=7,'poznámky'!A28)+IF('poznámky'!S28=7,'poznámky'!A29)+IF('poznámky'!S29=7,'poznámky'!A30)+IF('poznámky'!S30=7,'poznámky'!A31)+IF('poznámky'!S31=7,'poznámky'!A32)+IF('poznámky'!S32=7,'poznámky'!A33)</f>
        <v>9</v>
      </c>
      <c r="BJ29" s="388" t="s">
        <v>13</v>
      </c>
      <c r="BK29" s="389" t="str">
        <f t="shared" si="8"/>
        <v>Martin</v>
      </c>
    </row>
    <row r="30" ht="21.75" customHeight="1">
      <c r="A30" s="368">
        <v>8.0</v>
      </c>
      <c r="B30" s="38" t="str">
        <f>'poznámky'!D17</f>
        <v>Neel</v>
      </c>
      <c r="C30" s="70">
        <v>25.0</v>
      </c>
      <c r="D30" s="43" t="s">
        <v>12</v>
      </c>
      <c r="E30" s="71">
        <v>13.0</v>
      </c>
      <c r="F30" s="70">
        <v>25.0</v>
      </c>
      <c r="G30" s="43" t="s">
        <v>12</v>
      </c>
      <c r="H30" s="71">
        <v>11.0</v>
      </c>
      <c r="I30" s="70">
        <v>25.0</v>
      </c>
      <c r="J30" s="43" t="s">
        <v>12</v>
      </c>
      <c r="K30" s="71">
        <v>0.0</v>
      </c>
      <c r="L30" s="70">
        <v>25.0</v>
      </c>
      <c r="M30" s="43" t="s">
        <v>12</v>
      </c>
      <c r="N30" s="71">
        <v>0.0</v>
      </c>
      <c r="O30" s="70">
        <v>25.0</v>
      </c>
      <c r="P30" s="43" t="s">
        <v>12</v>
      </c>
      <c r="Q30" s="71">
        <v>0.0</v>
      </c>
      <c r="R30" s="70">
        <v>25.0</v>
      </c>
      <c r="S30" s="43" t="s">
        <v>12</v>
      </c>
      <c r="T30" s="71">
        <v>6.0</v>
      </c>
      <c r="U30" s="70">
        <v>25.0</v>
      </c>
      <c r="V30" s="43" t="s">
        <v>12</v>
      </c>
      <c r="W30" s="71">
        <v>0.0</v>
      </c>
      <c r="X30" s="39"/>
      <c r="Y30" s="40"/>
      <c r="Z30" s="41"/>
      <c r="AA30" s="42">
        <f>Z31</f>
        <v>25</v>
      </c>
      <c r="AB30" s="43" t="s">
        <v>12</v>
      </c>
      <c r="AC30" s="44">
        <f>X31</f>
        <v>0</v>
      </c>
      <c r="AD30" s="370" t="str">
        <f>Z32</f>
        <v/>
      </c>
      <c r="AE30" s="371" t="s">
        <v>12</v>
      </c>
      <c r="AF30" s="372" t="str">
        <f>X32</f>
        <v/>
      </c>
      <c r="AG30" s="370" t="str">
        <f>Z33</f>
        <v/>
      </c>
      <c r="AH30" s="371" t="s">
        <v>12</v>
      </c>
      <c r="AI30" s="372" t="str">
        <f>X33</f>
        <v/>
      </c>
      <c r="AJ30" s="370" t="str">
        <f>Z34</f>
        <v/>
      </c>
      <c r="AK30" s="371" t="s">
        <v>12</v>
      </c>
      <c r="AL30" s="373" t="str">
        <f>X34</f>
        <v/>
      </c>
      <c r="AM30" s="370" t="str">
        <f>Z35</f>
        <v/>
      </c>
      <c r="AN30" s="371" t="s">
        <v>12</v>
      </c>
      <c r="AO30" s="373" t="str">
        <f>X35</f>
        <v/>
      </c>
      <c r="AP30" s="370" t="str">
        <f>Z36</f>
        <v/>
      </c>
      <c r="AQ30" s="371" t="s">
        <v>12</v>
      </c>
      <c r="AR30" s="372" t="str">
        <f>X36</f>
        <v/>
      </c>
      <c r="AS30" s="370" t="str">
        <f>Z37</f>
        <v/>
      </c>
      <c r="AT30" s="371" t="s">
        <v>12</v>
      </c>
      <c r="AU30" s="373" t="str">
        <f>X37</f>
        <v/>
      </c>
      <c r="AV30" s="374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16</v>
      </c>
      <c r="AW30" s="375">
        <f>SUM(C30,F30,I30,L30,O30,R30,U30,AA30,AD30,AG30,AJ30,AM30,AP30,AS30)</f>
        <v>200</v>
      </c>
      <c r="AX30" s="376" t="s">
        <v>12</v>
      </c>
      <c r="AY30" s="377">
        <f>SUM(E30,H30,K30,N30,Q30,T30,W30,AC30,AF30,AI30,AL30,AO30,AR30,AU30)</f>
        <v>30</v>
      </c>
      <c r="AZ30" s="378">
        <f t="shared" si="5"/>
        <v>170</v>
      </c>
      <c r="BA30" s="379">
        <f>IF('poznámky'!K18=8,'poznámky'!A19)+IF('poznámky'!K19=8,'poznámky'!A20)+IF('poznámky'!K20=8,'poznámky'!A21)+IF('poznámky'!K21=8,'poznámky'!A22)+IF('poznámky'!K22=8,'poznámky'!A23)+IF('poznámky'!K23=8,'poznámky'!A24)+IF('poznámky'!K24=8,'poznámky'!A25)+IF('poznámky'!K25=8,'poznámky'!A26)+IF('poznámky'!K26=8,'poznámky'!A27)+IF('poznámky'!K27=8,'poznámky'!A28)+IF('poznámky'!K28=8,'poznámky'!A29)+IF('poznámky'!K29=8,'poznámky'!A30)+IF('poznámky'!K30=8,'poznámky'!A31)+IF('poznámky'!K31=8,'poznámky'!A32)+IF('poznámky'!K32=8,'poznámky'!A33)</f>
        <v>1</v>
      </c>
      <c r="BB30" s="380" t="s">
        <v>13</v>
      </c>
      <c r="BC30" s="381" t="str">
        <f t="shared" si="6"/>
        <v>Neel</v>
      </c>
      <c r="BD30" s="382">
        <f>SUM(AV30,'poznámky'!E17)</f>
        <v>16</v>
      </c>
      <c r="BE30" s="383">
        <f>SUM(AW30,'poznámky'!F17)</f>
        <v>200</v>
      </c>
      <c r="BF30" s="384" t="s">
        <v>12</v>
      </c>
      <c r="BG30" s="385">
        <f>SUM(AY30,'poznámky'!H17)</f>
        <v>30</v>
      </c>
      <c r="BH30" s="386">
        <f t="shared" si="7"/>
        <v>170</v>
      </c>
      <c r="BI30" s="387">
        <f>IF('poznámky'!S18=8,'poznámky'!A19)+IF('poznámky'!S19=8,'poznámky'!A20)+IF('poznámky'!S20=8,'poznámky'!A21)+IF('poznámky'!S21=8,'poznámky'!A22)+IF('poznámky'!S22=8,'poznámky'!A23)+IF('poznámky'!S23=8,'poznámky'!A24)+IF('poznámky'!S24=8,'poznámky'!A25)+IF('poznámky'!S25=8,'poznámky'!A26)+IF('poznámky'!S26=8,'poznámky'!A27)+IF('poznámky'!S27=8,'poznámky'!A28)+IF('poznámky'!S28=8,'poznámky'!A29)+IF('poznámky'!S29=8,'poznámky'!A30)+IF('poznámky'!S30=8,'poznámky'!A31)+IF('poznámky'!S31=8,'poznámky'!A32)+IF('poznámky'!S32=8,'poznámky'!A33)</f>
        <v>4</v>
      </c>
      <c r="BJ30" s="388" t="s">
        <v>13</v>
      </c>
      <c r="BK30" s="389" t="str">
        <f t="shared" si="8"/>
        <v>Neel</v>
      </c>
      <c r="BM30" s="243"/>
    </row>
    <row r="31" ht="21.75" customHeight="1">
      <c r="A31" s="368">
        <v>9.0</v>
      </c>
      <c r="B31" s="38" t="str">
        <f>'poznámky'!D18</f>
        <v>Monika</v>
      </c>
      <c r="C31" s="70">
        <v>4.0</v>
      </c>
      <c r="D31" s="43" t="s">
        <v>12</v>
      </c>
      <c r="E31" s="71">
        <v>11.0</v>
      </c>
      <c r="F31" s="70">
        <v>4.0</v>
      </c>
      <c r="G31" s="43" t="s">
        <v>12</v>
      </c>
      <c r="H31" s="71">
        <v>25.0</v>
      </c>
      <c r="I31" s="70">
        <v>5.0</v>
      </c>
      <c r="J31" s="43" t="s">
        <v>12</v>
      </c>
      <c r="K31" s="71">
        <v>23.0</v>
      </c>
      <c r="L31" s="70">
        <v>6.0</v>
      </c>
      <c r="M31" s="43" t="s">
        <v>12</v>
      </c>
      <c r="N31" s="71">
        <v>25.0</v>
      </c>
      <c r="O31" s="70">
        <v>0.0</v>
      </c>
      <c r="P31" s="43" t="s">
        <v>12</v>
      </c>
      <c r="Q31" s="71">
        <v>21.0</v>
      </c>
      <c r="R31" s="70">
        <v>9.0</v>
      </c>
      <c r="S31" s="43" t="s">
        <v>12</v>
      </c>
      <c r="T31" s="71">
        <v>25.0</v>
      </c>
      <c r="U31" s="70">
        <v>16.0</v>
      </c>
      <c r="V31" s="43" t="s">
        <v>12</v>
      </c>
      <c r="W31" s="71">
        <v>4.0</v>
      </c>
      <c r="X31" s="70">
        <v>0.0</v>
      </c>
      <c r="Y31" s="43" t="s">
        <v>12</v>
      </c>
      <c r="Z31" s="71">
        <v>25.0</v>
      </c>
      <c r="AA31" s="39"/>
      <c r="AB31" s="40"/>
      <c r="AC31" s="41"/>
      <c r="AD31" s="370" t="str">
        <f>AC32</f>
        <v/>
      </c>
      <c r="AE31" s="371" t="s">
        <v>12</v>
      </c>
      <c r="AF31" s="372" t="str">
        <f>AA32</f>
        <v/>
      </c>
      <c r="AG31" s="370" t="str">
        <f>AC33</f>
        <v/>
      </c>
      <c r="AH31" s="371" t="s">
        <v>12</v>
      </c>
      <c r="AI31" s="372" t="str">
        <f>AA33</f>
        <v/>
      </c>
      <c r="AJ31" s="370" t="str">
        <f>AC34</f>
        <v/>
      </c>
      <c r="AK31" s="371" t="s">
        <v>12</v>
      </c>
      <c r="AL31" s="373" t="str">
        <f>AA34</f>
        <v/>
      </c>
      <c r="AM31" s="370" t="str">
        <f>AC35</f>
        <v/>
      </c>
      <c r="AN31" s="371" t="s">
        <v>12</v>
      </c>
      <c r="AO31" s="373" t="str">
        <f>AA35</f>
        <v/>
      </c>
      <c r="AP31" s="370" t="str">
        <f>AC36</f>
        <v/>
      </c>
      <c r="AQ31" s="371" t="s">
        <v>12</v>
      </c>
      <c r="AR31" s="372" t="str">
        <f>AA36</f>
        <v/>
      </c>
      <c r="AS31" s="370" t="str">
        <f>AC37</f>
        <v/>
      </c>
      <c r="AT31" s="371" t="s">
        <v>12</v>
      </c>
      <c r="AU31" s="373" t="str">
        <f>AA37</f>
        <v/>
      </c>
      <c r="AV31" s="374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2</v>
      </c>
      <c r="AW31" s="375">
        <f>SUM(C31,F31,I31,L31,O31,R31,U31,X31,AD31,AG31,AJ31,AM31,AP31,AS31)</f>
        <v>44</v>
      </c>
      <c r="AX31" s="376" t="s">
        <v>12</v>
      </c>
      <c r="AY31" s="377">
        <f>SUM(E31,H31,K31,N31,Q31,T31,W31,Z31,AF31,AI31,AL31,AO31,AR31,AU31)</f>
        <v>159</v>
      </c>
      <c r="AZ31" s="378">
        <f t="shared" si="5"/>
        <v>-115</v>
      </c>
      <c r="BA31" s="379">
        <f>IF('poznámky'!K18=9,'poznámky'!A19)+IF('poznámky'!K19=9,'poznámky'!A20)+IF('poznámky'!K20=9,'poznámky'!A21)+IF('poznámky'!K21=9,'poznámky'!A22)+IF('poznámky'!K22=9,'poznámky'!A23)+IF('poznámky'!K23=9,'poznámky'!A24)+IF('poznámky'!K24=9,'poznámky'!A25)+IF('poznámky'!K25=9,'poznámky'!A26)+IF('poznámky'!K26=9,'poznámky'!A27)+IF('poznámky'!K27=9,'poznámky'!A28)+IF('poznámky'!K28=9,'poznámky'!A29)+IF('poznámky'!K29=9,'poznámky'!A30)+IF('poznámky'!K30=9,'poznámky'!A31)+IF('poznámky'!K31=9,'poznámky'!A32)+IF('poznámky'!K32=9,'poznámky'!A33)</f>
        <v>8</v>
      </c>
      <c r="BB31" s="380" t="s">
        <v>13</v>
      </c>
      <c r="BC31" s="381" t="str">
        <f t="shared" si="6"/>
        <v>Monika</v>
      </c>
      <c r="BD31" s="382">
        <f>SUM(AV31,'poznámky'!E18)</f>
        <v>2</v>
      </c>
      <c r="BE31" s="383">
        <f>SUM(AW31,'poznámky'!F18)</f>
        <v>95</v>
      </c>
      <c r="BF31" s="384" t="s">
        <v>12</v>
      </c>
      <c r="BG31" s="385">
        <f>SUM(AY31,'poznámky'!H18)</f>
        <v>491</v>
      </c>
      <c r="BH31" s="386">
        <f t="shared" si="7"/>
        <v>-396</v>
      </c>
      <c r="BI31" s="387">
        <f>IF('poznámky'!S18=9,'poznámky'!A19)+IF('poznámky'!S19=9,'poznámky'!A20)+IF('poznámky'!S20=9,'poznámky'!A21)+IF('poznámky'!S21=9,'poznámky'!A22)+IF('poznámky'!S22=9,'poznámky'!A23)+IF('poznámky'!S23=9,'poznámky'!A24)+IF('poznámky'!S24=9,'poznámky'!A25)+IF('poznámky'!S25=9,'poznámky'!A26)+IF('poznámky'!S26=9,'poznámky'!A27)+IF('poznámky'!S27=9,'poznámky'!A28)+IF('poznámky'!S28=9,'poznámky'!A29)+IF('poznámky'!S29=9,'poznámky'!A30)+IF('poznámky'!S30=9,'poznámky'!A31)+IF('poznámky'!S31=9,'poznámky'!A32)+IF('poznámky'!S32=9,'poznámky'!A33)</f>
        <v>8</v>
      </c>
      <c r="BJ31" s="388" t="s">
        <v>13</v>
      </c>
      <c r="BK31" s="389" t="str">
        <f t="shared" si="8"/>
        <v>Monika</v>
      </c>
      <c r="BM31" s="243"/>
    </row>
    <row r="32" ht="21.75" customHeight="1">
      <c r="A32" s="368">
        <v>10.0</v>
      </c>
      <c r="B32" s="391" t="str">
        <f>'poznámky'!D21</f>
        <v/>
      </c>
      <c r="C32" s="370"/>
      <c r="D32" s="371" t="s">
        <v>12</v>
      </c>
      <c r="E32" s="372"/>
      <c r="F32" s="370"/>
      <c r="G32" s="371" t="s">
        <v>12</v>
      </c>
      <c r="H32" s="372"/>
      <c r="I32" s="370"/>
      <c r="J32" s="371" t="s">
        <v>12</v>
      </c>
      <c r="K32" s="372"/>
      <c r="L32" s="370"/>
      <c r="M32" s="371" t="s">
        <v>12</v>
      </c>
      <c r="N32" s="372"/>
      <c r="O32" s="370"/>
      <c r="P32" s="371" t="s">
        <v>12</v>
      </c>
      <c r="Q32" s="372"/>
      <c r="R32" s="370"/>
      <c r="S32" s="371" t="s">
        <v>12</v>
      </c>
      <c r="T32" s="372"/>
      <c r="U32" s="370"/>
      <c r="V32" s="371" t="s">
        <v>12</v>
      </c>
      <c r="W32" s="372"/>
      <c r="X32" s="370"/>
      <c r="Y32" s="371" t="s">
        <v>12</v>
      </c>
      <c r="Z32" s="372"/>
      <c r="AA32" s="370"/>
      <c r="AB32" s="371" t="s">
        <v>12</v>
      </c>
      <c r="AC32" s="372"/>
      <c r="AD32" s="88"/>
      <c r="AE32" s="40"/>
      <c r="AF32" s="41"/>
      <c r="AG32" s="370" t="str">
        <f>AF33</f>
        <v/>
      </c>
      <c r="AH32" s="371" t="s">
        <v>12</v>
      </c>
      <c r="AI32" s="372" t="str">
        <f>AD33</f>
        <v/>
      </c>
      <c r="AJ32" s="370" t="str">
        <f>AF34</f>
        <v/>
      </c>
      <c r="AK32" s="371" t="s">
        <v>12</v>
      </c>
      <c r="AL32" s="373" t="str">
        <f>AD34</f>
        <v/>
      </c>
      <c r="AM32" s="370" t="str">
        <f>AF35</f>
        <v/>
      </c>
      <c r="AN32" s="371" t="s">
        <v>12</v>
      </c>
      <c r="AO32" s="373" t="str">
        <f>AD35</f>
        <v/>
      </c>
      <c r="AP32" s="370" t="str">
        <f>AF36</f>
        <v/>
      </c>
      <c r="AQ32" s="371" t="s">
        <v>12</v>
      </c>
      <c r="AR32" s="372" t="str">
        <f>AD36</f>
        <v/>
      </c>
      <c r="AS32" s="370" t="str">
        <f>AF37</f>
        <v/>
      </c>
      <c r="AT32" s="371" t="s">
        <v>12</v>
      </c>
      <c r="AU32" s="373" t="str">
        <f>AD37</f>
        <v/>
      </c>
      <c r="AV32" s="374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375">
        <f>SUM(C32,F32,I32,L32,O32,R32,U32,X32,AA32,AG32,AJ32,AM32,AP32,AS32)</f>
        <v>0</v>
      </c>
      <c r="AX32" s="376" t="s">
        <v>12</v>
      </c>
      <c r="AY32" s="377">
        <f>SUM(E32,H32,K32,N32,Q32,T32,W32,Z32,AC32,AI32,AL32,AO32,AR32,AU32)</f>
        <v>0</v>
      </c>
      <c r="AZ32" s="378">
        <f t="shared" si="5"/>
        <v>0</v>
      </c>
      <c r="BA32" s="379">
        <f>IF('poznámky'!K18=10,'poznámky'!A19)+IF('poznámky'!K19=10,'poznámky'!A20)+IF('poznámky'!K20=10,'poznámky'!A21)+IF('poznámky'!K21=10,'poznámky'!A22)+IF('poznámky'!K22=10,'poznámky'!A23)+IF('poznámky'!K23=10,'poznámky'!A24)+IF('poznámky'!K24=10,'poznámky'!A25)+IF('poznámky'!K25=10,'poznámky'!A26)+IF('poznámky'!K26=10,'poznámky'!A27)+IF('poznámky'!K27=10,'poznámky'!A28)+IF('poznámky'!K28=10,'poznámky'!A29)+IF('poznámky'!K29=10,'poznámky'!A30)+IF('poznámky'!K30=10,'poznámky'!A31)+IF('poznámky'!K31=10,'poznámky'!A32)+IF('poznámky'!K32=10,'poznámky'!A33)</f>
        <v>10</v>
      </c>
      <c r="BB32" s="380" t="s">
        <v>13</v>
      </c>
      <c r="BC32" s="381" t="str">
        <f t="shared" si="6"/>
        <v/>
      </c>
      <c r="BD32" s="382">
        <f>SUM(AV32,'poznámky'!E19)</f>
        <v>0</v>
      </c>
      <c r="BE32" s="383">
        <f>SUM(AW32,'poznámky'!F19)</f>
        <v>0</v>
      </c>
      <c r="BF32" s="384" t="s">
        <v>12</v>
      </c>
      <c r="BG32" s="385">
        <f>SUM(AY32,'poznámky'!H19)</f>
        <v>0</v>
      </c>
      <c r="BH32" s="386">
        <f t="shared" si="7"/>
        <v>0</v>
      </c>
      <c r="BI32" s="387">
        <f>IF('poznámky'!S18=10,'poznámky'!A19)+IF('poznámky'!S19=10,'poznámky'!A20)+IF('poznámky'!S20=10,'poznámky'!A21)+IF('poznámky'!S21=10,'poznámky'!A22)+IF('poznámky'!S22=10,'poznámky'!A23)+IF('poznámky'!S23=10,'poznámky'!A24)+IF('poznámky'!S24=10,'poznámky'!A25)+IF('poznámky'!S25=10,'poznámky'!A26)+IF('poznámky'!S26=10,'poznámky'!A27)+IF('poznámky'!S27=10,'poznámky'!A28)+IF('poznámky'!S28=10,'poznámky'!A29)+IF('poznámky'!S29=10,'poznámky'!A30)+IF('poznámky'!S30=10,'poznámky'!A31)+IF('poznámky'!S31=10,'poznámky'!A32)+IF('poznámky'!S32=10,'poznámky'!A33)</f>
        <v>10</v>
      </c>
      <c r="BJ32" s="388" t="s">
        <v>13</v>
      </c>
      <c r="BK32" s="389" t="str">
        <f t="shared" si="8"/>
        <v/>
      </c>
      <c r="BM32" s="243"/>
    </row>
    <row r="33" ht="21.75" customHeight="1">
      <c r="A33" s="368">
        <v>11.0</v>
      </c>
      <c r="B33" s="391" t="str">
        <f>'poznámky'!D22</f>
        <v/>
      </c>
      <c r="C33" s="370"/>
      <c r="D33" s="371" t="s">
        <v>12</v>
      </c>
      <c r="E33" s="372"/>
      <c r="F33" s="370"/>
      <c r="G33" s="371" t="s">
        <v>12</v>
      </c>
      <c r="H33" s="372"/>
      <c r="I33" s="370"/>
      <c r="J33" s="371" t="s">
        <v>12</v>
      </c>
      <c r="K33" s="372"/>
      <c r="L33" s="370"/>
      <c r="M33" s="371" t="s">
        <v>12</v>
      </c>
      <c r="N33" s="372"/>
      <c r="O33" s="370"/>
      <c r="P33" s="371" t="s">
        <v>12</v>
      </c>
      <c r="Q33" s="372"/>
      <c r="R33" s="370"/>
      <c r="S33" s="371" t="s">
        <v>12</v>
      </c>
      <c r="T33" s="372"/>
      <c r="U33" s="370"/>
      <c r="V33" s="371" t="s">
        <v>12</v>
      </c>
      <c r="W33" s="372"/>
      <c r="X33" s="370"/>
      <c r="Y33" s="371" t="s">
        <v>12</v>
      </c>
      <c r="Z33" s="372"/>
      <c r="AA33" s="370"/>
      <c r="AB33" s="371" t="s">
        <v>12</v>
      </c>
      <c r="AC33" s="372"/>
      <c r="AD33" s="370"/>
      <c r="AE33" s="371" t="s">
        <v>12</v>
      </c>
      <c r="AF33" s="372"/>
      <c r="AG33" s="88"/>
      <c r="AH33" s="40"/>
      <c r="AI33" s="41"/>
      <c r="AJ33" s="370" t="str">
        <f>AI34</f>
        <v/>
      </c>
      <c r="AK33" s="371" t="s">
        <v>12</v>
      </c>
      <c r="AL33" s="373" t="str">
        <f>AG34</f>
        <v/>
      </c>
      <c r="AM33" s="370" t="str">
        <f>AI35</f>
        <v/>
      </c>
      <c r="AN33" s="371" t="s">
        <v>12</v>
      </c>
      <c r="AO33" s="373" t="str">
        <f>AG35</f>
        <v/>
      </c>
      <c r="AP33" s="370" t="str">
        <f>AI36</f>
        <v/>
      </c>
      <c r="AQ33" s="371" t="s">
        <v>12</v>
      </c>
      <c r="AR33" s="372" t="str">
        <f>AG36</f>
        <v/>
      </c>
      <c r="AS33" s="370" t="str">
        <f>AI37</f>
        <v/>
      </c>
      <c r="AT33" s="371" t="s">
        <v>12</v>
      </c>
      <c r="AU33" s="373" t="str">
        <f>AG37</f>
        <v/>
      </c>
      <c r="AV33" s="374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375">
        <f>SUM(C33,F33,I33,L33,O33,R33,U33,X33,AA33,AD33,AJ33,AM33,AP33,AS33)</f>
        <v>0</v>
      </c>
      <c r="AX33" s="376" t="s">
        <v>12</v>
      </c>
      <c r="AY33" s="377">
        <f>SUM(E33,H33,K33,N33,Q33,T33,W33,Z33,AC33,AF33,AL33,AO33,AR33,AU33)</f>
        <v>0</v>
      </c>
      <c r="AZ33" s="378">
        <f t="shared" si="5"/>
        <v>0</v>
      </c>
      <c r="BA33" s="379">
        <f>IF('poznámky'!K18=11,'poznámky'!A19)+IF('poznámky'!K19=11,'poznámky'!A20)+IF('poznámky'!K20=11,'poznámky'!A21)+IF('poznámky'!K21=11,'poznámky'!A22)+IF('poznámky'!K22=11,'poznámky'!A23)+IF('poznámky'!K23=11,'poznámky'!A24)+IF('poznámky'!K24=11,'poznámky'!A25)+IF('poznámky'!K25=11,'poznámky'!A26)+IF('poznámky'!K26=11,'poznámky'!A27)+IF('poznámky'!K27=11,'poznámky'!A28)+IF('poznámky'!K28=11,'poznámky'!A29)+IF('poznámky'!K29=11,'poznámky'!A30)+IF('poznámky'!K30=11,'poznámky'!A31)+IF('poznámky'!K31=11,'poznámky'!A32)+IF('poznámky'!K32=11,'poznámky'!A33)</f>
        <v>11</v>
      </c>
      <c r="BB33" s="380" t="s">
        <v>13</v>
      </c>
      <c r="BC33" s="381" t="str">
        <f t="shared" si="6"/>
        <v/>
      </c>
      <c r="BD33" s="382">
        <f>SUM(AV33,'poznámky'!E20)</f>
        <v>0</v>
      </c>
      <c r="BE33" s="383">
        <f>SUM(AW33,'poznámky'!F20)</f>
        <v>0</v>
      </c>
      <c r="BF33" s="384" t="s">
        <v>12</v>
      </c>
      <c r="BG33" s="385">
        <f>SUM(AY33,'poznámky'!H20)</f>
        <v>0</v>
      </c>
      <c r="BH33" s="386">
        <f t="shared" si="7"/>
        <v>0</v>
      </c>
      <c r="BI33" s="387">
        <f>IF('poznámky'!S18=11,'poznámky'!A19)+IF('poznámky'!S19=11,'poznámky'!A20)+IF('poznámky'!S20=11,'poznámky'!A21)+IF('poznámky'!S21=11,'poznámky'!A22)+IF('poznámky'!S22=11,'poznámky'!A23)+IF('poznámky'!S23=11,'poznámky'!A24)+IF('poznámky'!S24=11,'poznámky'!A25)+IF('poznámky'!S25=11,'poznámky'!A26)+IF('poznámky'!S26=11,'poznámky'!A27)+IF('poznámky'!S27=11,'poznámky'!A28)+IF('poznámky'!S28=11,'poznámky'!A29)+IF('poznámky'!S29=11,'poznámky'!A30)+IF('poznámky'!S30=11,'poznámky'!A31)+IF('poznámky'!S31=11,'poznámky'!A32)+IF('poznámky'!S32=11,'poznámky'!A33)</f>
        <v>11</v>
      </c>
      <c r="BJ33" s="388" t="s">
        <v>13</v>
      </c>
      <c r="BK33" s="389" t="str">
        <f t="shared" si="8"/>
        <v/>
      </c>
      <c r="BM33" s="243"/>
      <c r="BU33" s="264"/>
    </row>
    <row r="34" ht="21.75" customHeight="1">
      <c r="A34" s="368">
        <v>12.0</v>
      </c>
      <c r="B34" s="412" t="str">
        <f>'poznámky'!D23</f>
        <v/>
      </c>
      <c r="C34" s="370"/>
      <c r="D34" s="371" t="s">
        <v>12</v>
      </c>
      <c r="E34" s="372"/>
      <c r="F34" s="370"/>
      <c r="G34" s="371" t="s">
        <v>12</v>
      </c>
      <c r="H34" s="372"/>
      <c r="I34" s="370"/>
      <c r="J34" s="371" t="s">
        <v>12</v>
      </c>
      <c r="K34" s="372"/>
      <c r="L34" s="370"/>
      <c r="M34" s="371" t="s">
        <v>12</v>
      </c>
      <c r="N34" s="372"/>
      <c r="O34" s="370"/>
      <c r="P34" s="371" t="s">
        <v>12</v>
      </c>
      <c r="Q34" s="372"/>
      <c r="R34" s="370"/>
      <c r="S34" s="371" t="s">
        <v>12</v>
      </c>
      <c r="T34" s="372"/>
      <c r="U34" s="370"/>
      <c r="V34" s="371" t="s">
        <v>12</v>
      </c>
      <c r="W34" s="372"/>
      <c r="X34" s="370"/>
      <c r="Y34" s="371" t="s">
        <v>12</v>
      </c>
      <c r="Z34" s="372"/>
      <c r="AA34" s="370"/>
      <c r="AB34" s="371" t="s">
        <v>12</v>
      </c>
      <c r="AC34" s="372"/>
      <c r="AD34" s="370"/>
      <c r="AE34" s="371" t="s">
        <v>12</v>
      </c>
      <c r="AF34" s="372"/>
      <c r="AG34" s="370"/>
      <c r="AH34" s="371" t="s">
        <v>12</v>
      </c>
      <c r="AI34" s="372"/>
      <c r="AJ34" s="88"/>
      <c r="AK34" s="40"/>
      <c r="AL34" s="72"/>
      <c r="AM34" s="370" t="str">
        <f>AL35</f>
        <v/>
      </c>
      <c r="AN34" s="371" t="s">
        <v>12</v>
      </c>
      <c r="AO34" s="372" t="str">
        <f>AJ35</f>
        <v/>
      </c>
      <c r="AP34" s="370" t="str">
        <f>AL36</f>
        <v/>
      </c>
      <c r="AQ34" s="371" t="s">
        <v>12</v>
      </c>
      <c r="AR34" s="372" t="str">
        <f>AJ36</f>
        <v/>
      </c>
      <c r="AS34" s="370" t="str">
        <f>AL37</f>
        <v/>
      </c>
      <c r="AT34" s="371" t="s">
        <v>12</v>
      </c>
      <c r="AU34" s="392" t="str">
        <f>AJ37</f>
        <v/>
      </c>
      <c r="AV34" s="374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375">
        <f>SUM(C34,F34,I34,L34,O34,R34,U34,X34,AA34,AD34,AG34,AM34,AP34,AS34)</f>
        <v>0</v>
      </c>
      <c r="AX34" s="376" t="s">
        <v>12</v>
      </c>
      <c r="AY34" s="377">
        <f>SUM(E34,H34,K34,N34,Q34,T34,W34,Z34,AC34,AF34,AI34,AO34,AR34,AU34)</f>
        <v>0</v>
      </c>
      <c r="AZ34" s="378">
        <f t="shared" si="5"/>
        <v>0</v>
      </c>
      <c r="BA34" s="379">
        <f>IF('poznámky'!K18=12,'poznámky'!A19)+IF('poznámky'!K19=12,'poznámky'!A20)+IF('poznámky'!K20=12,'poznámky'!A21)+IF('poznámky'!K21=12,'poznámky'!A22)+IF('poznámky'!K22=12,'poznámky'!A23)+IF('poznámky'!K23=12,'poznámky'!A24)+IF('poznámky'!K24=12,'poznámky'!A25)+IF('poznámky'!K25=12,'poznámky'!A26)+IF('poznámky'!K26=12,'poznámky'!A27)+IF('poznámky'!K27=12,'poznámky'!A28)+IF('poznámky'!K28=12,'poznámky'!A29)+IF('poznámky'!K29=12,'poznámky'!A30)+IF('poznámky'!K30=12,'poznámky'!A31)+IF('poznámky'!K31=12,'poznámky'!A32)+IF('poznámky'!K32=12,'poznámky'!A33)</f>
        <v>12</v>
      </c>
      <c r="BB34" s="380" t="s">
        <v>13</v>
      </c>
      <c r="BC34" s="381" t="str">
        <f t="shared" si="6"/>
        <v/>
      </c>
      <c r="BD34" s="382">
        <f>SUM(AV34,'poznámky'!E21)</f>
        <v>0</v>
      </c>
      <c r="BE34" s="383">
        <f>SUM(AW34,'poznámky'!F21)</f>
        <v>0</v>
      </c>
      <c r="BF34" s="384" t="s">
        <v>12</v>
      </c>
      <c r="BG34" s="385">
        <f>SUM(AY34,'poznámky'!H21)</f>
        <v>0</v>
      </c>
      <c r="BH34" s="386">
        <f t="shared" si="7"/>
        <v>0</v>
      </c>
      <c r="BI34" s="387">
        <f>IF('poznámky'!S18=12,'poznámky'!A19)+IF('poznámky'!S19=12,'poznámky'!A20)+IF('poznámky'!S20=12,'poznámky'!A21)+IF('poznámky'!S21=12,'poznámky'!A22)+IF('poznámky'!S22=12,'poznámky'!A23)+IF('poznámky'!S23=12,'poznámky'!A24)+IF('poznámky'!S24=12,'poznámky'!A25)+IF('poznámky'!S25=12,'poznámky'!A26)+IF('poznámky'!S26=12,'poznámky'!A27)+IF('poznámky'!S27=12,'poznámky'!A28)+IF('poznámky'!S28=12,'poznámky'!A29)+IF('poznámky'!S29=12,'poznámky'!A30)+IF('poznámky'!S30=12,'poznámky'!A31)+IF('poznámky'!S31=12,'poznámky'!A32)+IF('poznámky'!S32=12,'poznámky'!A33)</f>
        <v>12</v>
      </c>
      <c r="BJ34" s="388" t="s">
        <v>13</v>
      </c>
      <c r="BK34" s="389" t="str">
        <f t="shared" si="8"/>
        <v/>
      </c>
      <c r="BM34" s="243"/>
    </row>
    <row r="35" ht="21.75" customHeight="1">
      <c r="A35" s="368">
        <v>13.0</v>
      </c>
      <c r="B35" s="412" t="str">
        <f>'poznámky'!D24</f>
        <v/>
      </c>
      <c r="C35" s="370"/>
      <c r="D35" s="371" t="s">
        <v>12</v>
      </c>
      <c r="E35" s="372"/>
      <c r="F35" s="370"/>
      <c r="G35" s="371" t="s">
        <v>12</v>
      </c>
      <c r="H35" s="372"/>
      <c r="I35" s="370"/>
      <c r="J35" s="371" t="s">
        <v>12</v>
      </c>
      <c r="K35" s="372"/>
      <c r="L35" s="370"/>
      <c r="M35" s="371" t="s">
        <v>12</v>
      </c>
      <c r="N35" s="372"/>
      <c r="O35" s="370"/>
      <c r="P35" s="371" t="s">
        <v>12</v>
      </c>
      <c r="Q35" s="372"/>
      <c r="R35" s="370"/>
      <c r="S35" s="371" t="s">
        <v>12</v>
      </c>
      <c r="T35" s="372"/>
      <c r="U35" s="370"/>
      <c r="V35" s="371" t="s">
        <v>12</v>
      </c>
      <c r="W35" s="372"/>
      <c r="X35" s="370"/>
      <c r="Y35" s="371" t="s">
        <v>12</v>
      </c>
      <c r="Z35" s="372"/>
      <c r="AA35" s="370"/>
      <c r="AB35" s="371" t="s">
        <v>12</v>
      </c>
      <c r="AC35" s="372"/>
      <c r="AD35" s="370"/>
      <c r="AE35" s="371" t="s">
        <v>12</v>
      </c>
      <c r="AF35" s="372"/>
      <c r="AG35" s="370"/>
      <c r="AH35" s="371" t="s">
        <v>12</v>
      </c>
      <c r="AI35" s="372"/>
      <c r="AJ35" s="370"/>
      <c r="AK35" s="371" t="s">
        <v>12</v>
      </c>
      <c r="AL35" s="373"/>
      <c r="AM35" s="88"/>
      <c r="AN35" s="40"/>
      <c r="AO35" s="72"/>
      <c r="AP35" s="370" t="str">
        <f>AO36</f>
        <v/>
      </c>
      <c r="AQ35" s="371" t="s">
        <v>12</v>
      </c>
      <c r="AR35" s="372" t="str">
        <f>AM36</f>
        <v/>
      </c>
      <c r="AS35" s="370" t="str">
        <f>AO37</f>
        <v/>
      </c>
      <c r="AT35" s="371" t="s">
        <v>12</v>
      </c>
      <c r="AU35" s="373" t="str">
        <f>AM37</f>
        <v/>
      </c>
      <c r="AV35" s="374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375">
        <f>SUM(C35,F35,I35,L35,O35,R35,U35,X35,AA35,AD35,AG35,AJ35,AP35,AS35)</f>
        <v>0</v>
      </c>
      <c r="AX35" s="393" t="s">
        <v>12</v>
      </c>
      <c r="AY35" s="377">
        <f>SUM(E35,H35,K35,N35,Q35,T35,W35,Z35,AC35,AF35,AI35,AL35,AR35,AU35)</f>
        <v>0</v>
      </c>
      <c r="AZ35" s="378">
        <f t="shared" si="5"/>
        <v>0</v>
      </c>
      <c r="BA35" s="379">
        <f>IF('poznámky'!K18=13,'poznámky'!A19)+IF('poznámky'!K19=13,'poznámky'!A20)+IF('poznámky'!K20=13,'poznámky'!A21)+IF('poznámky'!K21=13,'poznámky'!A22)+IF('poznámky'!K22=13,'poznámky'!A23)+IF('poznámky'!K23=13,'poznámky'!A24)+IF('poznámky'!K24=13,'poznámky'!A25)+IF('poznámky'!K25=13,'poznámky'!A26)+IF('poznámky'!K26=13,'poznámky'!A27)+IF('poznámky'!K27=13,'poznámky'!A28)+IF('poznámky'!K28=13,'poznámky'!A29)+IF('poznámky'!K29=13,'poznámky'!A30)+IF('poznámky'!K30=13,'poznámky'!A31)+IF('poznámky'!K31=13,'poznámky'!A32)+IF('poznámky'!K32=13,'poznámky'!A33)</f>
        <v>13</v>
      </c>
      <c r="BB35" s="380" t="s">
        <v>13</v>
      </c>
      <c r="BC35" s="381" t="str">
        <f t="shared" si="6"/>
        <v/>
      </c>
      <c r="BD35" s="382">
        <f>SUM(AV35,'poznámky'!E22)</f>
        <v>0</v>
      </c>
      <c r="BE35" s="383">
        <f>SUM(AW35,'poznámky'!F22)</f>
        <v>0</v>
      </c>
      <c r="BF35" s="384" t="s">
        <v>12</v>
      </c>
      <c r="BG35" s="385">
        <f>SUM(AY35,'poznámky'!H22)</f>
        <v>0</v>
      </c>
      <c r="BH35" s="386">
        <f t="shared" si="7"/>
        <v>0</v>
      </c>
      <c r="BI35" s="387">
        <f>IF('poznámky'!S18=13,'poznámky'!A19)+IF('poznámky'!S19=13,'poznámky'!A20)+IF('poznámky'!S20=13,'poznámky'!A21)+IF('poznámky'!S21=13,'poznámky'!A22)+IF('poznámky'!S22=13,'poznámky'!A23)+IF('poznámky'!S23=13,'poznámky'!A24)+IF('poznámky'!S24=13,'poznámky'!A25)+IF('poznámky'!S25=13,'poznámky'!A26)+IF('poznámky'!S26=13,'poznámky'!A27)+IF('poznámky'!S27=13,'poznámky'!A28)+IF('poznámky'!S28=13,'poznámky'!A29)+IF('poznámky'!S29=13,'poznámky'!A30)+IF('poznámky'!S30=13,'poznámky'!A31)+IF('poznámky'!S31=13,'poznámky'!A32)+IF('poznámky'!S32=13,'poznámky'!A33)</f>
        <v>13</v>
      </c>
      <c r="BJ35" s="388" t="s">
        <v>13</v>
      </c>
      <c r="BK35" s="389" t="str">
        <f t="shared" si="8"/>
        <v/>
      </c>
      <c r="BM35" s="243"/>
    </row>
    <row r="36" ht="21.75" customHeight="1">
      <c r="A36" s="368">
        <v>14.0</v>
      </c>
      <c r="B36" s="412" t="str">
        <f>'poznámky'!D25</f>
        <v/>
      </c>
      <c r="C36" s="370"/>
      <c r="D36" s="371" t="s">
        <v>12</v>
      </c>
      <c r="E36" s="372"/>
      <c r="F36" s="370"/>
      <c r="G36" s="371" t="s">
        <v>12</v>
      </c>
      <c r="H36" s="372"/>
      <c r="I36" s="370"/>
      <c r="J36" s="371" t="s">
        <v>12</v>
      </c>
      <c r="K36" s="372"/>
      <c r="L36" s="370"/>
      <c r="M36" s="371" t="s">
        <v>12</v>
      </c>
      <c r="N36" s="372"/>
      <c r="O36" s="370"/>
      <c r="P36" s="371" t="s">
        <v>12</v>
      </c>
      <c r="Q36" s="372"/>
      <c r="R36" s="370"/>
      <c r="S36" s="371" t="s">
        <v>12</v>
      </c>
      <c r="T36" s="372"/>
      <c r="U36" s="370"/>
      <c r="V36" s="371" t="s">
        <v>12</v>
      </c>
      <c r="W36" s="372"/>
      <c r="X36" s="370"/>
      <c r="Y36" s="371" t="s">
        <v>12</v>
      </c>
      <c r="Z36" s="372"/>
      <c r="AA36" s="370"/>
      <c r="AB36" s="371" t="s">
        <v>12</v>
      </c>
      <c r="AC36" s="372"/>
      <c r="AD36" s="370"/>
      <c r="AE36" s="371" t="s">
        <v>12</v>
      </c>
      <c r="AF36" s="372"/>
      <c r="AG36" s="370"/>
      <c r="AH36" s="371" t="s">
        <v>12</v>
      </c>
      <c r="AI36" s="372"/>
      <c r="AJ36" s="370"/>
      <c r="AK36" s="371" t="s">
        <v>12</v>
      </c>
      <c r="AL36" s="373"/>
      <c r="AM36" s="370"/>
      <c r="AN36" s="371" t="s">
        <v>12</v>
      </c>
      <c r="AO36" s="372"/>
      <c r="AP36" s="88"/>
      <c r="AQ36" s="40"/>
      <c r="AR36" s="41"/>
      <c r="AS36" s="370" t="str">
        <f>AR37</f>
        <v/>
      </c>
      <c r="AT36" s="371" t="s">
        <v>12</v>
      </c>
      <c r="AU36" s="373" t="str">
        <f>AP37</f>
        <v/>
      </c>
      <c r="AV36" s="374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375">
        <f>SUM(C36,F36,I36,L36,O36,R36,U36,X36,AA36,AD36,AG36,AJ36,AM36,AS36)</f>
        <v>0</v>
      </c>
      <c r="AX36" s="393" t="s">
        <v>12</v>
      </c>
      <c r="AY36" s="377">
        <f>SUM(E36,H36,K36,N36,Q36,T36,W36,Z36,AC36,AF36,AI36,AL36,AO36,AU36)</f>
        <v>0</v>
      </c>
      <c r="AZ36" s="378">
        <f t="shared" si="5"/>
        <v>0</v>
      </c>
      <c r="BA36" s="379">
        <f>IF('poznámky'!K18=14,'poznámky'!A19)+IF('poznámky'!K19=14,'poznámky'!A20)+IF('poznámky'!K20=14,'poznámky'!A21)+IF('poznámky'!K21=14,'poznámky'!A22)+IF('poznámky'!K22=14,'poznámky'!A23)+IF('poznámky'!K23=14,'poznámky'!A24)+IF('poznámky'!K24=14,'poznámky'!A25)+IF('poznámky'!K25=14,'poznámky'!A26)+IF('poznámky'!K26=14,'poznámky'!A27)+IF('poznámky'!K27=14,'poznámky'!A28)+IF('poznámky'!K28=14,'poznámky'!A29)+IF('poznámky'!K29=14,'poznámky'!A30)+IF('poznámky'!K30=14,'poznámky'!A31)+IF('poznámky'!K31=14,'poznámky'!A32)+IF('poznámky'!K32=14,'poznámky'!A33)</f>
        <v>14</v>
      </c>
      <c r="BB36" s="380" t="s">
        <v>13</v>
      </c>
      <c r="BC36" s="381" t="str">
        <f t="shared" si="6"/>
        <v/>
      </c>
      <c r="BD36" s="382">
        <f>SUM(AV36,'poznámky'!E23)</f>
        <v>0</v>
      </c>
      <c r="BE36" s="383">
        <f>SUM(AW36,'poznámky'!F23)</f>
        <v>0</v>
      </c>
      <c r="BF36" s="384" t="s">
        <v>12</v>
      </c>
      <c r="BG36" s="385">
        <f>SUM(AY36,'poznámky'!H23)</f>
        <v>0</v>
      </c>
      <c r="BH36" s="386">
        <f t="shared" si="7"/>
        <v>0</v>
      </c>
      <c r="BI36" s="387">
        <f>IF('poznámky'!S18=14,'poznámky'!A19)+IF('poznámky'!S19=14,'poznámky'!A20)+IF('poznámky'!S20=14,'poznámky'!A21)+IF('poznámky'!S21=14,'poznámky'!A22)+IF('poznámky'!S22=14,'poznámky'!A23)+IF('poznámky'!S23=14,'poznámky'!A24)+IF('poznámky'!S24=14,'poznámky'!A25)+IF('poznámky'!S25=14,'poznámky'!A26)+IF('poznámky'!S26=14,'poznámky'!A27)+IF('poznámky'!S27=14,'poznámky'!A28)+IF('poznámky'!S28=14,'poznámky'!A29)+IF('poznámky'!S29=14,'poznámky'!A30)+IF('poznámky'!S30=14,'poznámky'!A31)+IF('poznámky'!S31=14,'poznámky'!A32)+IF('poznámky'!S32=14,'poznámky'!A33)</f>
        <v>14</v>
      </c>
      <c r="BJ36" s="388" t="s">
        <v>13</v>
      </c>
      <c r="BK36" s="389" t="str">
        <f t="shared" si="8"/>
        <v/>
      </c>
      <c r="BM36" s="243"/>
    </row>
    <row r="37" ht="21.75" customHeight="1">
      <c r="A37" s="395">
        <v>15.0</v>
      </c>
      <c r="B37" s="412" t="str">
        <f>'poznámky'!D26</f>
        <v/>
      </c>
      <c r="C37" s="396"/>
      <c r="D37" s="397" t="s">
        <v>12</v>
      </c>
      <c r="E37" s="398"/>
      <c r="F37" s="396"/>
      <c r="G37" s="397" t="s">
        <v>12</v>
      </c>
      <c r="H37" s="398"/>
      <c r="I37" s="396"/>
      <c r="J37" s="397" t="s">
        <v>12</v>
      </c>
      <c r="K37" s="398"/>
      <c r="L37" s="396"/>
      <c r="M37" s="397" t="s">
        <v>12</v>
      </c>
      <c r="N37" s="398"/>
      <c r="O37" s="396"/>
      <c r="P37" s="397" t="s">
        <v>12</v>
      </c>
      <c r="Q37" s="398"/>
      <c r="R37" s="396"/>
      <c r="S37" s="397" t="s">
        <v>12</v>
      </c>
      <c r="T37" s="398"/>
      <c r="U37" s="396"/>
      <c r="V37" s="397" t="s">
        <v>12</v>
      </c>
      <c r="W37" s="398"/>
      <c r="X37" s="396"/>
      <c r="Y37" s="397" t="s">
        <v>12</v>
      </c>
      <c r="Z37" s="399"/>
      <c r="AA37" s="396"/>
      <c r="AB37" s="397" t="s">
        <v>12</v>
      </c>
      <c r="AC37" s="398"/>
      <c r="AD37" s="396"/>
      <c r="AE37" s="397" t="s">
        <v>12</v>
      </c>
      <c r="AF37" s="398"/>
      <c r="AG37" s="396"/>
      <c r="AH37" s="397" t="s">
        <v>12</v>
      </c>
      <c r="AI37" s="398"/>
      <c r="AJ37" s="396"/>
      <c r="AK37" s="397" t="s">
        <v>12</v>
      </c>
      <c r="AL37" s="400"/>
      <c r="AM37" s="396"/>
      <c r="AN37" s="397" t="s">
        <v>12</v>
      </c>
      <c r="AO37" s="398"/>
      <c r="AP37" s="396"/>
      <c r="AQ37" s="397" t="s">
        <v>12</v>
      </c>
      <c r="AR37" s="400"/>
      <c r="AS37" s="88"/>
      <c r="AT37" s="40"/>
      <c r="AU37" s="72"/>
      <c r="AV37" s="374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375">
        <f>SUM(C37,F37,I37,L37,O37,R37,U37,X37,AA37,AD37,AG37,AJ37,AM37,AP37)</f>
        <v>0</v>
      </c>
      <c r="AX37" s="401" t="s">
        <v>12</v>
      </c>
      <c r="AY37" s="377">
        <f>SUM(E37,H37,K37,N37,Q37,T37,W37,Z37,AC37,AF37,AI37,AL37,AO37,AR37)</f>
        <v>0</v>
      </c>
      <c r="AZ37" s="402">
        <f t="shared" si="5"/>
        <v>0</v>
      </c>
      <c r="BA37" s="403">
        <f>IF('poznámky'!K18=15,'poznámky'!A19)+IF('poznámky'!K19=15,'poznámky'!A20)+IF('poznámky'!K20=15,'poznámky'!A21)+IF('poznámky'!K21=15,'poznámky'!A22)+IF('poznámky'!K22=15,'poznámky'!A23)+IF('poznámky'!K23=15,'poznámky'!A24)+IF('poznámky'!K24=15,'poznámky'!A25)+IF('poznámky'!K25=15,'poznámky'!A26)+IF('poznámky'!K26=15,'poznámky'!A27)+IF('poznámky'!K27=15,'poznámky'!A28)+IF('poznámky'!K28=15,'poznámky'!A29)+IF('poznámky'!K29=15,'poznámky'!A30)+IF('poznámky'!K30=15,'poznámky'!A31)+IF('poznámky'!K31=15,'poznámky'!A32)+IF('poznámky'!K32=15,'poznámky'!A33)</f>
        <v>15</v>
      </c>
      <c r="BB37" s="380" t="s">
        <v>13</v>
      </c>
      <c r="BC37" s="381" t="str">
        <f t="shared" si="6"/>
        <v/>
      </c>
      <c r="BD37" s="382">
        <f>SUM(AV37,'poznámky'!E24)</f>
        <v>0</v>
      </c>
      <c r="BE37" s="383">
        <f>SUM(AW37,'poznámky'!F24)</f>
        <v>0</v>
      </c>
      <c r="BF37" s="384" t="s">
        <v>12</v>
      </c>
      <c r="BG37" s="385">
        <f>SUM(AY37,'poznámky'!H24)</f>
        <v>0</v>
      </c>
      <c r="BH37" s="386">
        <f t="shared" si="7"/>
        <v>0</v>
      </c>
      <c r="BI37" s="405">
        <f>IF('poznámky'!S18=15,'poznámky'!A19)+IF('poznámky'!S19=15,'poznámky'!A20)+IF('poznámky'!S20=15,'poznámky'!A21)+IF('poznámky'!S21=15,'poznámky'!A22)+IF('poznámky'!S22=15,'poznámky'!A23)+IF('poznámky'!S23=15,'poznámky'!A24)+IF('poznámky'!S24=15,'poznámky'!A25)+IF('poznámky'!S25=15,'poznámky'!A26)+IF('poznámky'!S26=15,'poznámky'!A27)+IF('poznámky'!S27=15,'poznámky'!A28)+IF('poznámky'!S28=15,'poznámky'!A29)+IF('poznámky'!S29=15,'poznámky'!A30)+IF('poznámky'!S30=15,'poznámky'!A31)+IF('poznámky'!S31=15,'poznámky'!A32)+IF('poznámky'!S32=15,'poznámky'!A33)</f>
        <v>15</v>
      </c>
      <c r="BJ37" s="388" t="s">
        <v>13</v>
      </c>
      <c r="BK37" s="389" t="str">
        <f t="shared" si="8"/>
        <v/>
      </c>
      <c r="BM37" s="243"/>
    </row>
    <row r="38" ht="21.75" customHeight="1">
      <c r="A38" s="413" t="s">
        <v>50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49"/>
      <c r="BD38" s="414"/>
      <c r="BE38" s="414"/>
      <c r="BF38" s="414"/>
      <c r="BG38" s="414"/>
      <c r="BH38" s="414"/>
      <c r="BI38" s="414"/>
      <c r="BJ38" s="414"/>
      <c r="BK38" s="414"/>
      <c r="BM38" s="151"/>
    </row>
    <row r="39" ht="21.75" customHeight="1">
      <c r="A39" s="154" t="s">
        <v>67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3"/>
      <c r="AV39" s="155" t="s">
        <v>1</v>
      </c>
      <c r="AW39" s="5"/>
      <c r="AX39" s="5"/>
      <c r="AY39" s="5"/>
      <c r="AZ39" s="5"/>
      <c r="BA39" s="5"/>
      <c r="BB39" s="5"/>
      <c r="BC39" s="6"/>
      <c r="BD39" s="156" t="s">
        <v>31</v>
      </c>
      <c r="BE39" s="2"/>
      <c r="BF39" s="2"/>
      <c r="BG39" s="2"/>
      <c r="BH39" s="2"/>
      <c r="BI39" s="2"/>
      <c r="BJ39" s="2"/>
      <c r="BK39" s="3"/>
      <c r="BM39" s="286"/>
    </row>
    <row r="40" ht="21.75" customHeight="1">
      <c r="A40" s="158"/>
      <c r="B40" s="159" t="s">
        <v>64</v>
      </c>
      <c r="C40" s="160">
        <v>1.0</v>
      </c>
      <c r="D40" s="12"/>
      <c r="E40" s="13"/>
      <c r="F40" s="161">
        <v>2.0</v>
      </c>
      <c r="G40" s="12"/>
      <c r="H40" s="13"/>
      <c r="I40" s="161">
        <v>3.0</v>
      </c>
      <c r="J40" s="12"/>
      <c r="K40" s="13"/>
      <c r="L40" s="161">
        <v>4.0</v>
      </c>
      <c r="M40" s="12"/>
      <c r="N40" s="13"/>
      <c r="O40" s="161">
        <v>5.0</v>
      </c>
      <c r="P40" s="12"/>
      <c r="Q40" s="13"/>
      <c r="R40" s="161">
        <v>6.0</v>
      </c>
      <c r="S40" s="12"/>
      <c r="T40" s="13"/>
      <c r="U40" s="161">
        <v>7.0</v>
      </c>
      <c r="V40" s="12"/>
      <c r="W40" s="13"/>
      <c r="X40" s="161">
        <v>8.0</v>
      </c>
      <c r="Y40" s="12"/>
      <c r="Z40" s="13"/>
      <c r="AA40" s="161">
        <v>9.0</v>
      </c>
      <c r="AB40" s="12"/>
      <c r="AC40" s="13"/>
      <c r="AD40" s="161">
        <v>10.0</v>
      </c>
      <c r="AE40" s="12"/>
      <c r="AF40" s="13"/>
      <c r="AG40" s="161">
        <v>11.0</v>
      </c>
      <c r="AH40" s="12"/>
      <c r="AI40" s="13"/>
      <c r="AJ40" s="161">
        <v>12.0</v>
      </c>
      <c r="AK40" s="12"/>
      <c r="AL40" s="13"/>
      <c r="AM40" s="161">
        <v>13.0</v>
      </c>
      <c r="AN40" s="12"/>
      <c r="AO40" s="13"/>
      <c r="AP40" s="161">
        <v>14.0</v>
      </c>
      <c r="AQ40" s="12"/>
      <c r="AR40" s="13"/>
      <c r="AS40" s="161">
        <v>15.0</v>
      </c>
      <c r="AT40" s="12"/>
      <c r="AU40" s="13"/>
      <c r="AV40" s="162">
        <v>16.0</v>
      </c>
      <c r="AW40" s="163">
        <v>17.0</v>
      </c>
      <c r="AX40" s="12"/>
      <c r="AY40" s="13"/>
      <c r="AZ40" s="164">
        <v>18.0</v>
      </c>
      <c r="BA40" s="163">
        <v>19.0</v>
      </c>
      <c r="BB40" s="12"/>
      <c r="BC40" s="17"/>
      <c r="BD40" s="165">
        <v>20.0</v>
      </c>
      <c r="BE40" s="166">
        <v>21.0</v>
      </c>
      <c r="BF40" s="12"/>
      <c r="BG40" s="13"/>
      <c r="BH40" s="165">
        <v>22.0</v>
      </c>
      <c r="BI40" s="166">
        <v>23.0</v>
      </c>
      <c r="BJ40" s="12"/>
      <c r="BK40" s="17"/>
      <c r="BM40" s="167"/>
    </row>
    <row r="41" ht="21.75" customHeight="1">
      <c r="A41" s="168"/>
      <c r="B41" s="415" t="s">
        <v>34</v>
      </c>
      <c r="C41" s="290" t="str">
        <f>B42</f>
        <v/>
      </c>
      <c r="D41" s="22"/>
      <c r="E41" s="23"/>
      <c r="F41" s="290" t="str">
        <f>B43</f>
        <v/>
      </c>
      <c r="G41" s="22"/>
      <c r="H41" s="23"/>
      <c r="I41" s="290" t="str">
        <f>B44</f>
        <v/>
      </c>
      <c r="J41" s="22"/>
      <c r="K41" s="23"/>
      <c r="L41" s="290" t="str">
        <f>B45</f>
        <v/>
      </c>
      <c r="M41" s="22"/>
      <c r="N41" s="23"/>
      <c r="O41" s="290" t="str">
        <f>B46</f>
        <v/>
      </c>
      <c r="P41" s="22"/>
      <c r="Q41" s="23"/>
      <c r="R41" s="290" t="str">
        <f>B47</f>
        <v/>
      </c>
      <c r="S41" s="22"/>
      <c r="T41" s="23"/>
      <c r="U41" s="290" t="str">
        <f>B48</f>
        <v/>
      </c>
      <c r="V41" s="22"/>
      <c r="W41" s="23"/>
      <c r="X41" s="290" t="str">
        <f>B49</f>
        <v/>
      </c>
      <c r="Y41" s="22"/>
      <c r="Z41" s="23"/>
      <c r="AA41" s="290" t="str">
        <f>B50</f>
        <v/>
      </c>
      <c r="AB41" s="22"/>
      <c r="AC41" s="23"/>
      <c r="AD41" s="290" t="str">
        <f>B51</f>
        <v/>
      </c>
      <c r="AE41" s="22"/>
      <c r="AF41" s="23"/>
      <c r="AG41" s="290" t="str">
        <f>B52</f>
        <v/>
      </c>
      <c r="AH41" s="22"/>
      <c r="AI41" s="23"/>
      <c r="AJ41" s="290" t="str">
        <f>B53</f>
        <v/>
      </c>
      <c r="AK41" s="22"/>
      <c r="AL41" s="24"/>
      <c r="AM41" s="290" t="str">
        <f>B54</f>
        <v/>
      </c>
      <c r="AN41" s="22"/>
      <c r="AO41" s="23"/>
      <c r="AP41" s="290" t="str">
        <f>B55</f>
        <v/>
      </c>
      <c r="AQ41" s="22"/>
      <c r="AR41" s="23"/>
      <c r="AS41" s="290" t="str">
        <f>B56</f>
        <v/>
      </c>
      <c r="AT41" s="22"/>
      <c r="AU41" s="23"/>
      <c r="AV41" s="416" t="s">
        <v>6</v>
      </c>
      <c r="AW41" s="417" t="s">
        <v>7</v>
      </c>
      <c r="AX41" s="22"/>
      <c r="AY41" s="31"/>
      <c r="AZ41" s="418" t="s">
        <v>8</v>
      </c>
      <c r="BA41" s="419" t="s">
        <v>9</v>
      </c>
      <c r="BB41" s="34"/>
      <c r="BC41" s="35"/>
      <c r="BD41" s="420" t="s">
        <v>6</v>
      </c>
      <c r="BE41" s="421" t="s">
        <v>7</v>
      </c>
      <c r="BF41" s="22"/>
      <c r="BG41" s="31"/>
      <c r="BH41" s="422" t="s">
        <v>8</v>
      </c>
      <c r="BI41" s="421" t="s">
        <v>9</v>
      </c>
      <c r="BJ41" s="22"/>
      <c r="BK41" s="179"/>
    </row>
    <row r="42" ht="21.75" customHeight="1">
      <c r="A42" s="180">
        <v>1.0</v>
      </c>
      <c r="B42" s="423" t="str">
        <f>'poznámky'!D24</f>
        <v/>
      </c>
      <c r="C42" s="424" t="s">
        <v>35</v>
      </c>
      <c r="D42" s="40"/>
      <c r="E42" s="41"/>
      <c r="F42" s="425" t="str">
        <f>E43</f>
        <v/>
      </c>
      <c r="G42" s="426" t="s">
        <v>12</v>
      </c>
      <c r="H42" s="427" t="str">
        <f>C43</f>
        <v/>
      </c>
      <c r="I42" s="425" t="str">
        <f>E44</f>
        <v/>
      </c>
      <c r="J42" s="426" t="s">
        <v>12</v>
      </c>
      <c r="K42" s="427" t="str">
        <f>C44</f>
        <v/>
      </c>
      <c r="L42" s="425" t="str">
        <f>E45</f>
        <v/>
      </c>
      <c r="M42" s="426" t="s">
        <v>12</v>
      </c>
      <c r="N42" s="427" t="str">
        <f>C45</f>
        <v/>
      </c>
      <c r="O42" s="425" t="str">
        <f>E46</f>
        <v/>
      </c>
      <c r="P42" s="426" t="s">
        <v>12</v>
      </c>
      <c r="Q42" s="427" t="str">
        <f>C46</f>
        <v/>
      </c>
      <c r="R42" s="425" t="str">
        <f>E47</f>
        <v/>
      </c>
      <c r="S42" s="426" t="s">
        <v>12</v>
      </c>
      <c r="T42" s="427" t="str">
        <f>C47</f>
        <v/>
      </c>
      <c r="U42" s="425" t="str">
        <f>E48</f>
        <v/>
      </c>
      <c r="V42" s="426" t="s">
        <v>12</v>
      </c>
      <c r="W42" s="427" t="str">
        <f>C48</f>
        <v/>
      </c>
      <c r="X42" s="425" t="str">
        <f>E49</f>
        <v/>
      </c>
      <c r="Y42" s="426" t="s">
        <v>12</v>
      </c>
      <c r="Z42" s="427" t="str">
        <f>C49</f>
        <v/>
      </c>
      <c r="AA42" s="425" t="str">
        <f>E50</f>
        <v/>
      </c>
      <c r="AB42" s="426" t="s">
        <v>12</v>
      </c>
      <c r="AC42" s="427" t="str">
        <f>C50</f>
        <v/>
      </c>
      <c r="AD42" s="425" t="str">
        <f>E51</f>
        <v/>
      </c>
      <c r="AE42" s="426" t="s">
        <v>12</v>
      </c>
      <c r="AF42" s="427" t="str">
        <f>C51</f>
        <v/>
      </c>
      <c r="AG42" s="425" t="str">
        <f>E52</f>
        <v/>
      </c>
      <c r="AH42" s="426" t="s">
        <v>12</v>
      </c>
      <c r="AI42" s="427" t="str">
        <f>C52</f>
        <v/>
      </c>
      <c r="AJ42" s="425" t="str">
        <f>E53</f>
        <v/>
      </c>
      <c r="AK42" s="426" t="s">
        <v>12</v>
      </c>
      <c r="AL42" s="428" t="str">
        <f>C53</f>
        <v/>
      </c>
      <c r="AM42" s="425" t="str">
        <f>E54</f>
        <v/>
      </c>
      <c r="AN42" s="426" t="s">
        <v>12</v>
      </c>
      <c r="AO42" s="427" t="str">
        <f>C54</f>
        <v/>
      </c>
      <c r="AP42" s="425" t="str">
        <f>E55</f>
        <v/>
      </c>
      <c r="AQ42" s="426" t="s">
        <v>12</v>
      </c>
      <c r="AR42" s="427" t="str">
        <f>C55</f>
        <v/>
      </c>
      <c r="AS42" s="425" t="str">
        <f>E56</f>
        <v/>
      </c>
      <c r="AT42" s="426" t="s">
        <v>12</v>
      </c>
      <c r="AU42" s="428" t="str">
        <f>C56</f>
        <v/>
      </c>
      <c r="AV42" s="429">
        <f>IF(F42&gt;H42,2,"0")+IF(F42=H42,1)*IF(F42+H42=0,0,1)+IF(I42&gt;K42,2,"0")+IF(I42=K42,1)*IF(I42+K42=0,0,1)+IF(L42&gt;N42,2,"0")+IF(L42=N42,1)*IF(L42+N42=0,0,1)+IF(O42&gt;Q42,2,"0")+IF(O42=Q42,1)*IF(O42+Q42=0,0,1)+IF(R42&gt;T42,2,"0")+IF(R42=T42,1)*IF(R42+T42=0,0,1)+IF(U42&gt;W42,2,"0")+IF(U42=W42,1)*IF(U42+W42=0,0,1)+IF(X42&gt;Z42,2,"0")+IF(X42=Z42,1)*IF(X42+Z42=0,0,1)+IF(AA42&gt;AC42,2,"0")+IF(AA42=AC42,1)*IF(AA42+AC42=0,0,1)+IF(AD42&gt;AF42,2,"0")+IF(AD42=AF42,1)*IF(AD42+AF42=0,0,1)+IF(AG42&gt;AI42,2,"0")+IF(AG42=AI42,1)*IF(AG42+AI42=0,0,1)+IF(AJ42&gt;AL42,2,"0")+IF(AJ42=AL42,1)*IF(AJ42+AL42=0,0,1)+IF(AM42&gt;AO42,2,"0")+IF(AM42=AO42,1)*IF(AM42+AO42=0,0,1)+IF(AP42&gt;AR42,2,"0")+IF(AP42=AR42,1)*IF(AP42+AR42=0,0,1)+IF(AS42&gt;AU42,2,"0")+IF(AS42=AU42,1)*IF(AS42+AU42=0,0,1)</f>
        <v>0</v>
      </c>
      <c r="AW42" s="430">
        <f>SUM(F42,I42,L42,O42,R42,U42,X42,AA42,AD42,AG42,AJ42,AM42,AP42,AS42)</f>
        <v>0</v>
      </c>
      <c r="AX42" s="431" t="s">
        <v>12</v>
      </c>
      <c r="AY42" s="432">
        <f>SUM(H42,K42,N42,Q42,T42,W42,Z42,AC42,AF42,AI42,AL42,AO42,AR42,AU42)</f>
        <v>0</v>
      </c>
      <c r="AZ42" s="433">
        <f t="shared" ref="AZ42:AZ56" si="9">AW42-AY42</f>
        <v>0</v>
      </c>
      <c r="BA42" s="434">
        <f>IF('poznámky'!K35=1,'poznámky'!A19)+IF('poznámky'!K36=1,'poznámky'!A20)+IF('poznámky'!K37=1,'poznámky'!A21)+IF('poznámky'!K38=1,'poznámky'!A22)+IF('poznámky'!K39=1,'poznámky'!A23)+IF('poznámky'!K40=1,'poznámky'!A24)+IF('poznámky'!K41=1,'poznámky'!A25)+IF('poznámky'!K42=1,'poznámky'!A26)+IF('poznámky'!K43=1,'poznámky'!A27)+IF('poznámky'!K44=1,'poznámky'!A28)+IF('poznámky'!K45=1,'poznámky'!A29)+IF('poznámky'!K46=1,'poznámky'!A30)+IF('poznámky'!K47=1,'poznámky'!A31)+IF('poznámky'!K48=1,'poznámky'!A32)+IF('poznámky'!K49=1,'poznámky'!A33)</f>
        <v>1</v>
      </c>
      <c r="BB42" s="435" t="s">
        <v>13</v>
      </c>
      <c r="BC42" s="436" t="str">
        <f t="shared" ref="BC42:BC56" si="10">B42</f>
        <v/>
      </c>
      <c r="BD42" s="437">
        <f>SUM(AV42,'poznámky'!E17)</f>
        <v>0</v>
      </c>
      <c r="BE42" s="438">
        <f>SUM(AW42,'poznámky'!F17)</f>
        <v>0</v>
      </c>
      <c r="BF42" s="439" t="s">
        <v>12</v>
      </c>
      <c r="BG42" s="440">
        <f>SUM(AY42,'poznámky'!H17)</f>
        <v>0</v>
      </c>
      <c r="BH42" s="441">
        <f t="shared" ref="BH42:BH56" si="11">BE42-BG42</f>
        <v>0</v>
      </c>
      <c r="BI42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42" s="443" t="s">
        <v>13</v>
      </c>
      <c r="BK42" s="444" t="str">
        <f t="shared" ref="BK42:BK56" si="12">B42</f>
        <v/>
      </c>
    </row>
    <row r="43" ht="21.75" customHeight="1">
      <c r="A43" s="180">
        <v>2.0</v>
      </c>
      <c r="B43" s="423" t="str">
        <f>'poznámky'!D25</f>
        <v/>
      </c>
      <c r="C43" s="425"/>
      <c r="D43" s="426" t="s">
        <v>12</v>
      </c>
      <c r="E43" s="427"/>
      <c r="F43" s="424" t="s">
        <v>36</v>
      </c>
      <c r="G43" s="40"/>
      <c r="H43" s="41"/>
      <c r="I43" s="425" t="str">
        <f>H44</f>
        <v/>
      </c>
      <c r="J43" s="426" t="s">
        <v>12</v>
      </c>
      <c r="K43" s="427" t="str">
        <f>F44</f>
        <v/>
      </c>
      <c r="L43" s="425" t="str">
        <f>H45</f>
        <v/>
      </c>
      <c r="M43" s="426" t="s">
        <v>12</v>
      </c>
      <c r="N43" s="427" t="str">
        <f>F45</f>
        <v/>
      </c>
      <c r="O43" s="425" t="str">
        <f>H46</f>
        <v/>
      </c>
      <c r="P43" s="426" t="s">
        <v>12</v>
      </c>
      <c r="Q43" s="427" t="str">
        <f>F46</f>
        <v/>
      </c>
      <c r="R43" s="425" t="str">
        <f>H47</f>
        <v/>
      </c>
      <c r="S43" s="426" t="s">
        <v>12</v>
      </c>
      <c r="T43" s="427" t="str">
        <f>F47</f>
        <v/>
      </c>
      <c r="U43" s="425" t="str">
        <f>H48</f>
        <v/>
      </c>
      <c r="V43" s="426" t="s">
        <v>12</v>
      </c>
      <c r="W43" s="427" t="str">
        <f>F48</f>
        <v/>
      </c>
      <c r="X43" s="425" t="str">
        <f>H49</f>
        <v/>
      </c>
      <c r="Y43" s="426" t="s">
        <v>12</v>
      </c>
      <c r="Z43" s="427" t="str">
        <f>F49</f>
        <v/>
      </c>
      <c r="AA43" s="425" t="str">
        <f>H50</f>
        <v/>
      </c>
      <c r="AB43" s="426" t="s">
        <v>12</v>
      </c>
      <c r="AC43" s="427" t="str">
        <f>F50</f>
        <v/>
      </c>
      <c r="AD43" s="425" t="str">
        <f>H51</f>
        <v/>
      </c>
      <c r="AE43" s="426" t="s">
        <v>12</v>
      </c>
      <c r="AF43" s="427" t="str">
        <f>F51</f>
        <v/>
      </c>
      <c r="AG43" s="425" t="str">
        <f>H52</f>
        <v/>
      </c>
      <c r="AH43" s="426" t="s">
        <v>12</v>
      </c>
      <c r="AI43" s="427" t="str">
        <f>F52</f>
        <v/>
      </c>
      <c r="AJ43" s="425" t="str">
        <f>H53</f>
        <v/>
      </c>
      <c r="AK43" s="426" t="s">
        <v>12</v>
      </c>
      <c r="AL43" s="428" t="str">
        <f>F53</f>
        <v/>
      </c>
      <c r="AM43" s="425" t="str">
        <f>H54</f>
        <v/>
      </c>
      <c r="AN43" s="426" t="s">
        <v>12</v>
      </c>
      <c r="AO43" s="427" t="str">
        <f>F54</f>
        <v/>
      </c>
      <c r="AP43" s="425" t="str">
        <f>H55</f>
        <v/>
      </c>
      <c r="AQ43" s="426" t="s">
        <v>12</v>
      </c>
      <c r="AR43" s="427" t="str">
        <f>F55</f>
        <v/>
      </c>
      <c r="AS43" s="425" t="str">
        <f>H56</f>
        <v/>
      </c>
      <c r="AT43" s="426" t="s">
        <v>12</v>
      </c>
      <c r="AU43" s="428" t="str">
        <f>F56</f>
        <v/>
      </c>
      <c r="AV43" s="429">
        <f>IF(C43&gt;E43,2,"0")+IF(C43=E43,1)*IF(C43+E43=0,0,1)+IF(I43&gt;K43,2,"0")+IF(I43=K43,1)*IF(I43+K43=0,0,1)+IF(L43&gt;N43,2,"0")+IF(L43=N43,1)*IF(L43+N43=0,0,1)+IF(O43&gt;Q43,2,"0")+IF(O43=Q43,1)*IF(O43+Q43=0,0,1)+IF(R43&gt;T43,2,"0")+IF(R43=T43,1)*IF(R43+T43=0,0,1)+IF(U43&gt;W43,2,"0")+IF(U43=W43,1)*IF(U43+W43=0,0,1)+IF(X43&gt;Z43,2,"0")+IF(X43=Z43,1)*IF(X43+Z43=0,0,1)+IF(AA43&gt;AC43,2,"0")+IF(AA43=AC43,1)*IF(AA43+AC43=0,0,1)+IF(AD43&gt;AF43,2,"0")+IF(AD43=AF43,1)*IF(AD43+AF43=0,0,1)+IF(AG43&gt;AI43,2,"0")+IF(AG43=AI43,1)*IF(AG43+AI43=0,0,1)+IF(AJ43&gt;AL43,2,"0")+IF(AJ43=AL43,1)*IF(AJ43+AL43=0,0,1)+IF(AM43&gt;AO43,2,"0")+IF(AM43=AO43,1)*IF(AM43+AO43=0,0,1)+IF(AP43&gt;AR43,2,"0")+IF(AP43=AR43,1)*IF(AP43+AR43=0,0,1)+IF(AS43&gt;AU43,2,"0")+IF(AS43=AU43,1)*IF(AS43+AU43=0,0,1)</f>
        <v>0</v>
      </c>
      <c r="AW43" s="430">
        <f>SUM(C43,I43,L43,O43,R43,U43,X43,AA43,AD43,AG43,AJ43,AM43,AP43,AS43)</f>
        <v>0</v>
      </c>
      <c r="AX43" s="431" t="s">
        <v>12</v>
      </c>
      <c r="AY43" s="432">
        <f>SUM(E43,K43,N43,Q43,T43,W43,Z43,AC43,AF43,AI43,AL43,AO43,AR43,AU43)</f>
        <v>0</v>
      </c>
      <c r="AZ43" s="433">
        <f t="shared" si="9"/>
        <v>0</v>
      </c>
      <c r="BA43" s="434">
        <f>IF('poznámky'!K35=2,'poznámky'!A19)+IF('poznámky'!K36=2,'poznámky'!A20)+IF('poznámky'!K37=2,'poznámky'!A21)+IF('poznámky'!K38=2,'poznámky'!A22)+IF('poznámky'!K39=2,'poznámky'!A23)+IF('poznámky'!K40=2,'poznámky'!A24)+IF('poznámky'!K41=2,'poznámky'!A25)+IF('poznámky'!K42=2,'poznámky'!A26)+IF('poznámky'!K43=2,'poznámky'!A27)+IF('poznámky'!K44=2,'poznámky'!A28)+IF('poznámky'!K45=2,'poznámky'!A29)+IF('poznámky'!K46=2,'poznámky'!A30)+IF('poznámky'!K47=2,'poznámky'!A31)+IF('poznámky'!K48=2,'poznámky'!A32)+IF('poznámky'!K49=2,'poznámky'!A33)</f>
        <v>2</v>
      </c>
      <c r="BB43" s="435" t="s">
        <v>13</v>
      </c>
      <c r="BC43" s="436" t="str">
        <f t="shared" si="10"/>
        <v/>
      </c>
      <c r="BD43" s="437">
        <f>SUM(AV43,'poznámky'!E18)</f>
        <v>0</v>
      </c>
      <c r="BE43" s="438">
        <f>SUM(AW43,'poznámky'!F18)</f>
        <v>51</v>
      </c>
      <c r="BF43" s="439" t="s">
        <v>12</v>
      </c>
      <c r="BG43" s="440">
        <f>SUM(AY43,'poznámky'!H18)</f>
        <v>332</v>
      </c>
      <c r="BH43" s="441">
        <f t="shared" si="11"/>
        <v>-281</v>
      </c>
      <c r="BI43" s="442">
        <f>IF('poznámky'!S35=2,'poznámky'!A19)+IF('poznámky'!S36=2,'poznámky'!A20)+IF('poznámky'!S37=2,'poznámky'!A21)+IF('poznámky'!S38=2,'poznámky'!A22)+IF('poznámky'!S39=2,'poznámky'!A23)+IF('poznámky'!S40=2,'poznámky'!A24)+IF('poznámky'!S41=2,'poznámky'!A25)+IF('poznámky'!S42=2,'poznámky'!A26)+IF('poznámky'!S43=2,'poznámky'!A27)+IF('poznámky'!S44=2,'poznámky'!A28)+IF('poznámky'!S45=2,'poznámky'!A29)+IF('poznámky'!S46=2,'poznámky'!A30)+IF('poznámky'!S47=2,'poznámky'!A31)+IF('poznámky'!S48=2,'poznámky'!A32)+IF('poznámky'!S49=2,'poznámky'!A33)</f>
        <v>2</v>
      </c>
      <c r="BJ43" s="443" t="s">
        <v>13</v>
      </c>
      <c r="BK43" s="444" t="str">
        <f t="shared" si="12"/>
        <v/>
      </c>
    </row>
    <row r="44" ht="21.75" customHeight="1">
      <c r="A44" s="180">
        <v>3.0</v>
      </c>
      <c r="B44" s="423" t="str">
        <f>'poznámky'!D26</f>
        <v/>
      </c>
      <c r="C44" s="425"/>
      <c r="D44" s="426" t="s">
        <v>12</v>
      </c>
      <c r="E44" s="427"/>
      <c r="F44" s="425"/>
      <c r="G44" s="426" t="s">
        <v>12</v>
      </c>
      <c r="H44" s="427"/>
      <c r="I44" s="424" t="s">
        <v>36</v>
      </c>
      <c r="J44" s="40"/>
      <c r="K44" s="41"/>
      <c r="L44" s="425" t="str">
        <f>K45</f>
        <v/>
      </c>
      <c r="M44" s="426" t="s">
        <v>12</v>
      </c>
      <c r="N44" s="427" t="str">
        <f>I45</f>
        <v/>
      </c>
      <c r="O44" s="425" t="str">
        <f>K46</f>
        <v/>
      </c>
      <c r="P44" s="426" t="s">
        <v>12</v>
      </c>
      <c r="Q44" s="427" t="str">
        <f>I46</f>
        <v/>
      </c>
      <c r="R44" s="425" t="str">
        <f>K47</f>
        <v/>
      </c>
      <c r="S44" s="426" t="s">
        <v>12</v>
      </c>
      <c r="T44" s="427" t="str">
        <f>I47</f>
        <v/>
      </c>
      <c r="U44" s="425" t="str">
        <f>K48</f>
        <v/>
      </c>
      <c r="V44" s="426" t="s">
        <v>12</v>
      </c>
      <c r="W44" s="427" t="str">
        <f>I48</f>
        <v/>
      </c>
      <c r="X44" s="425" t="str">
        <f>K49</f>
        <v/>
      </c>
      <c r="Y44" s="426" t="s">
        <v>12</v>
      </c>
      <c r="Z44" s="427" t="str">
        <f>I49</f>
        <v/>
      </c>
      <c r="AA44" s="425" t="str">
        <f>K50</f>
        <v/>
      </c>
      <c r="AB44" s="426" t="s">
        <v>12</v>
      </c>
      <c r="AC44" s="427" t="str">
        <f>I50</f>
        <v/>
      </c>
      <c r="AD44" s="425" t="str">
        <f>K51</f>
        <v/>
      </c>
      <c r="AE44" s="426" t="s">
        <v>12</v>
      </c>
      <c r="AF44" s="427" t="str">
        <f>I51</f>
        <v/>
      </c>
      <c r="AG44" s="425" t="str">
        <f>K52</f>
        <v/>
      </c>
      <c r="AH44" s="426" t="s">
        <v>12</v>
      </c>
      <c r="AI44" s="427" t="str">
        <f>I52</f>
        <v/>
      </c>
      <c r="AJ44" s="425" t="str">
        <f>K53</f>
        <v/>
      </c>
      <c r="AK44" s="426" t="s">
        <v>12</v>
      </c>
      <c r="AL44" s="428" t="str">
        <f>I53</f>
        <v/>
      </c>
      <c r="AM44" s="425" t="str">
        <f>K54</f>
        <v/>
      </c>
      <c r="AN44" s="426" t="s">
        <v>12</v>
      </c>
      <c r="AO44" s="427" t="str">
        <f>I54</f>
        <v/>
      </c>
      <c r="AP44" s="425" t="str">
        <f>K55</f>
        <v/>
      </c>
      <c r="AQ44" s="426" t="s">
        <v>12</v>
      </c>
      <c r="AR44" s="427" t="str">
        <f>I55</f>
        <v/>
      </c>
      <c r="AS44" s="425" t="str">
        <f>K56</f>
        <v/>
      </c>
      <c r="AT44" s="426" t="s">
        <v>12</v>
      </c>
      <c r="AU44" s="428" t="str">
        <f>I56</f>
        <v/>
      </c>
      <c r="AV44" s="429">
        <f>IF(C44&gt;E44,2,"0")+IF(C44=E44,1)*IF(C44+E44=0,0,1)+IF(F44&gt;H44,2,"0")+IF(F44=H44,1)*IF(F44+H44=0,0,1)+IF(L44&gt;N44,2,"0")+IF(L44=N44,1)*IF(L44+N44=0,0,1)+IF(O44&gt;Q44,2,"0")+IF(O44=Q44,1)*IF(O44+Q44=0,0,1)+IF(R44&gt;T44,2,"0")+IF(R44=T44,1)*IF(R44+T44=0,0,1)+IF(U44&gt;W44,2,"0")+IF(U44=W44,1)*IF(U44+W44=0,0,1)+IF(X44&gt;Z44,2,"0")+IF(X44=Z44,1)*IF(X44+Z44=0,0,1)+IF(AA44&gt;AC44,2,"0")+IF(AA44=AC44,1)*IF(AA44+AC44=0,0,1)+IF(AD44&gt;AF44,2,"0")+IF(AD44=AF44,1)*IF(AD44+AF44=0,0,1)+IF(AG44&gt;AI44,2,"0")+IF(AG44=AI44,1)*IF(AG44+AI44=0,0,1)+IF(AJ44&gt;AL44,2,"0")+IF(AJ44=AL44,1)*IF(AJ44+AL44=0,0,1)+IF(AM44&gt;AO44,2,"0")+IF(AM44=AO44,1)*IF(AM44+AO44=0,0,1)+IF(AP44&gt;AR44,2,"0")+IF(AP44=AR44,1)*IF(AP44+AR44=0,0,1)+IF(AS44&gt;AU44,2,"0")+IF(AS44=AU44,1)*IF(AS44+AU44=0,0,1)</f>
        <v>0</v>
      </c>
      <c r="AW44" s="430">
        <f>SUM(C44,F44,L44,O44,R44,U44,X44,AA44,AD44,AG44,AJ44,AM44,AP44,AS44)</f>
        <v>0</v>
      </c>
      <c r="AX44" s="431" t="s">
        <v>12</v>
      </c>
      <c r="AY44" s="432">
        <f>SUM(E44,H44,N44,Q44,T44,W44,Z44,AC44,AF44,AI44,AL44,AO44,AR44,AU44)</f>
        <v>0</v>
      </c>
      <c r="AZ44" s="433">
        <f t="shared" si="9"/>
        <v>0</v>
      </c>
      <c r="BA44" s="434">
        <f>IF('poznámky'!K35=3,'poznámky'!A19)+IF('poznámky'!K36=3,'poznámky'!A20)+IF('poznámky'!K37=3,'poznámky'!A21)+IF('poznámky'!K38=3,'poznámky'!A22)+IF('poznámky'!K39=3,'poznámky'!A23)+IF('poznámky'!K40=3,'poznámky'!A24)+IF('poznámky'!K41=3,'poznámky'!A25)+IF('poznámky'!K42=3,'poznámky'!A26)+IF('poznámky'!K43=3,'poznámky'!A27)+IF('poznámky'!K44=3,'poznámky'!A28)+IF('poznámky'!K45=3,'poznámky'!A29)+IF('poznámky'!K46=3,'poznámky'!A30)+IF('poznámky'!K47=3,'poznámky'!A31)+IF('poznámky'!K48=3,'poznámky'!A32)+IF('poznámky'!K49=3,'poznámky'!A33)</f>
        <v>3</v>
      </c>
      <c r="BB44" s="435" t="s">
        <v>13</v>
      </c>
      <c r="BC44" s="436" t="str">
        <f t="shared" si="10"/>
        <v/>
      </c>
      <c r="BD44" s="437">
        <f>SUM(AV44,'poznámky'!E19)</f>
        <v>0</v>
      </c>
      <c r="BE44" s="438">
        <f>SUM(AW44,'poznámky'!F19)</f>
        <v>0</v>
      </c>
      <c r="BF44" s="439" t="s">
        <v>12</v>
      </c>
      <c r="BG44" s="440">
        <f>SUM(AY44,'poznámky'!H19)</f>
        <v>0</v>
      </c>
      <c r="BH44" s="441">
        <f t="shared" si="11"/>
        <v>0</v>
      </c>
      <c r="BI44" s="442">
        <f>IF('poznámky'!S35=3,'poznámky'!A19)+IF('poznámky'!S36=3,'poznámky'!A20)+IF('poznámky'!S37=3,'poznámky'!A21)+IF('poznámky'!S38=3,'poznámky'!A22)+IF('poznámky'!S39=3,'poznámky'!A23)+IF('poznámky'!S40=3,'poznámky'!A24)+IF('poznámky'!S41=3,'poznámky'!A25)+IF('poznámky'!S42=3,'poznámky'!A26)+IF('poznámky'!S43=3,'poznámky'!A27)+IF('poznámky'!S44=3,'poznámky'!A28)+IF('poznámky'!S45=3,'poznámky'!A29)+IF('poznámky'!S46=3,'poznámky'!A30)+IF('poznámky'!S47=3,'poznámky'!A31)+IF('poznámky'!S48=3,'poznámky'!A32)+IF('poznámky'!S49=3,'poznámky'!A33)</f>
        <v>3</v>
      </c>
      <c r="BJ44" s="443" t="s">
        <v>13</v>
      </c>
      <c r="BK44" s="444" t="str">
        <f t="shared" si="12"/>
        <v/>
      </c>
    </row>
    <row r="45" ht="21.75" customHeight="1">
      <c r="A45" s="180">
        <v>4.0</v>
      </c>
      <c r="B45" s="423" t="str">
        <f>'poznámky'!D27</f>
        <v/>
      </c>
      <c r="C45" s="425"/>
      <c r="D45" s="426" t="s">
        <v>12</v>
      </c>
      <c r="E45" s="427"/>
      <c r="F45" s="425"/>
      <c r="G45" s="426" t="s">
        <v>12</v>
      </c>
      <c r="H45" s="427"/>
      <c r="I45" s="425"/>
      <c r="J45" s="426" t="s">
        <v>12</v>
      </c>
      <c r="K45" s="427"/>
      <c r="L45" s="424" t="s">
        <v>37</v>
      </c>
      <c r="M45" s="40"/>
      <c r="N45" s="41"/>
      <c r="O45" s="425" t="str">
        <f>N46</f>
        <v/>
      </c>
      <c r="P45" s="426" t="s">
        <v>12</v>
      </c>
      <c r="Q45" s="427" t="str">
        <f>L46</f>
        <v/>
      </c>
      <c r="R45" s="425" t="str">
        <f>N47</f>
        <v/>
      </c>
      <c r="S45" s="426" t="s">
        <v>12</v>
      </c>
      <c r="T45" s="427" t="str">
        <f>L47</f>
        <v/>
      </c>
      <c r="U45" s="425" t="str">
        <f>N48</f>
        <v/>
      </c>
      <c r="V45" s="426" t="s">
        <v>12</v>
      </c>
      <c r="W45" s="427" t="str">
        <f>L48</f>
        <v/>
      </c>
      <c r="X45" s="425" t="str">
        <f>N49</f>
        <v/>
      </c>
      <c r="Y45" s="426" t="s">
        <v>12</v>
      </c>
      <c r="Z45" s="427" t="str">
        <f>L49</f>
        <v/>
      </c>
      <c r="AA45" s="425" t="str">
        <f>N50</f>
        <v/>
      </c>
      <c r="AB45" s="426" t="s">
        <v>12</v>
      </c>
      <c r="AC45" s="427" t="str">
        <f>L50</f>
        <v/>
      </c>
      <c r="AD45" s="425" t="str">
        <f>N51</f>
        <v/>
      </c>
      <c r="AE45" s="426" t="s">
        <v>12</v>
      </c>
      <c r="AF45" s="427" t="str">
        <f>L51</f>
        <v/>
      </c>
      <c r="AG45" s="425" t="str">
        <f>N52</f>
        <v/>
      </c>
      <c r="AH45" s="426" t="s">
        <v>12</v>
      </c>
      <c r="AI45" s="427" t="str">
        <f>L52</f>
        <v/>
      </c>
      <c r="AJ45" s="425" t="str">
        <f>N53</f>
        <v/>
      </c>
      <c r="AK45" s="426" t="s">
        <v>12</v>
      </c>
      <c r="AL45" s="428" t="str">
        <f>L53</f>
        <v/>
      </c>
      <c r="AM45" s="425" t="str">
        <f>N54</f>
        <v/>
      </c>
      <c r="AN45" s="426" t="s">
        <v>12</v>
      </c>
      <c r="AO45" s="427" t="str">
        <f>L54</f>
        <v/>
      </c>
      <c r="AP45" s="425" t="str">
        <f>N55</f>
        <v/>
      </c>
      <c r="AQ45" s="426" t="s">
        <v>12</v>
      </c>
      <c r="AR45" s="427" t="str">
        <f>L55</f>
        <v/>
      </c>
      <c r="AS45" s="425" t="str">
        <f>N56</f>
        <v/>
      </c>
      <c r="AT45" s="426" t="s">
        <v>12</v>
      </c>
      <c r="AU45" s="428" t="str">
        <f>L56</f>
        <v/>
      </c>
      <c r="AV45" s="429">
        <f>IF(C45&gt;E45,2,"0")+IF(C45=E45,1)*IF(C45+E45=0,0,1)+IF(F45&gt;H45,2,"0")+IF(F45=H45,1)*IF(F45+H45=0,0,1)+IF(I45&gt;K45,2,"0")+IF(I45=K45,1)*IF(I45+K45=0,0,1)+IF(O45&gt;Q45,2,"0")+IF(O45=Q45,1)*IF(O45+Q45=0,0,1)+IF(R45&gt;T45,2,"0")+IF(R45=T45,1)*IF(R45+T45=0,0,1)+IF(U45&gt;W45,2,"0")+IF(U45=W45,1)*IF(U45+W45=0,0,1)+IF(X45&gt;Z45,2,"0")+IF(X45=Z45,1)*IF(X45+Z45=0,0,1)+IF(AA45&gt;AC45,2,"0")+IF(AA45=AC45,1)*IF(AA45+AC45=0,0,1)+IF(AD45&gt;AF45,2,"0")+IF(AD45=AF45,1)*IF(AD45+AF45=0,0,1)+IF(AG45&gt;AI45,2,"0")+IF(AG45=AI45,1)*IF(AG45+AI45=0,0,1)+IF(AJ45&gt;AL45,2,"0")+IF(AJ45=AL45,1)*IF(AJ45+AL45=0,0,1)+IF(AM45&gt;AO45,2,"0")+IF(AM45=AO45,1)*IF(AM45+AO45=0,0,1)+IF(AP45&gt;AR45,2,"0")+IF(AP45=AR45,1)*IF(AP45+AR45=0,0,1)+IF(AS45&gt;AU45,2,"0")+IF(AS45=AU45,1)*IF(AS45+AU45=0,0,1)</f>
        <v>0</v>
      </c>
      <c r="AW45" s="430">
        <f>SUM(C45,F45,I45,O45,R45,U45,X45,AA45,AD45,AG45,AJ45,AM45,AP45,AS45)</f>
        <v>0</v>
      </c>
      <c r="AX45" s="431" t="s">
        <v>12</v>
      </c>
      <c r="AY45" s="432">
        <f>SUM(E45,H45,K45,Q45,T45,W45,Z45,AC45,AF45,AI45,AL45,AO45,AR45,AU45)</f>
        <v>0</v>
      </c>
      <c r="AZ45" s="433">
        <f t="shared" si="9"/>
        <v>0</v>
      </c>
      <c r="BA45" s="434">
        <f>IF('poznámky'!K35=4,'poznámky'!A19)+IF('poznámky'!K36=4,'poznámky'!A20)+IF('poznámky'!K37=4,'poznámky'!A21)+IF('poznámky'!K38=4,'poznámky'!A22)+IF('poznámky'!K39=4,'poznámky'!A23)+IF('poznámky'!K40=4,'poznámky'!A24)+IF('poznámky'!K41=4,'poznámky'!A25)+IF('poznámky'!K42=4,'poznámky'!A26)+IF('poznámky'!K43=4,'poznámky'!A27)+IF('poznámky'!K44=4,'poznámky'!A28)+IF('poznámky'!K45=4,'poznámky'!A29)+IF('poznámky'!K46=4,'poznámky'!A30)+IF('poznámky'!K47=4,'poznámky'!A31)+IF('poznámky'!K48=4,'poznámky'!A32)+IF('poznámky'!K49=4,'poznámky'!A33)</f>
        <v>4</v>
      </c>
      <c r="BB45" s="435" t="s">
        <v>13</v>
      </c>
      <c r="BC45" s="436" t="str">
        <f t="shared" si="10"/>
        <v/>
      </c>
      <c r="BD45" s="437">
        <f>SUM(AV45,'poznámky'!E20)</f>
        <v>0</v>
      </c>
      <c r="BE45" s="438">
        <f>SUM(AW45,'poznámky'!F20)</f>
        <v>0</v>
      </c>
      <c r="BF45" s="439" t="s">
        <v>12</v>
      </c>
      <c r="BG45" s="440">
        <f>SUM(AY45,'poznámky'!H20)</f>
        <v>0</v>
      </c>
      <c r="BH45" s="441">
        <f t="shared" si="11"/>
        <v>0</v>
      </c>
      <c r="BI45" s="442">
        <f>IF('poznámky'!S35=4,'poznámky'!A19)+IF('poznámky'!S36=4,'poznámky'!A20)+IF('poznámky'!S37=4,'poznámky'!A21)+IF('poznámky'!S38=4,'poznámky'!A22)+IF('poznámky'!S39=4,'poznámky'!A23)+IF('poznámky'!S40=4,'poznámky'!A24)+IF('poznámky'!S41=4,'poznámky'!A25)+IF('poznámky'!S42=4,'poznámky'!A26)+IF('poznámky'!S43=4,'poznámky'!A27)+IF('poznámky'!S44=4,'poznámky'!A28)+IF('poznámky'!S45=4,'poznámky'!A29)+IF('poznámky'!S46=4,'poznámky'!A30)+IF('poznámky'!S47=4,'poznámky'!A31)+IF('poznámky'!S48=4,'poznámky'!A32)+IF('poznámky'!S49=4,'poznámky'!A33)</f>
        <v>4</v>
      </c>
      <c r="BJ45" s="443" t="s">
        <v>13</v>
      </c>
      <c r="BK45" s="444" t="str">
        <f t="shared" si="12"/>
        <v/>
      </c>
      <c r="BM45" s="303"/>
    </row>
    <row r="46" ht="21.75" customHeight="1">
      <c r="A46" s="180">
        <v>5.0</v>
      </c>
      <c r="B46" s="423" t="str">
        <f>'poznámky'!D28</f>
        <v/>
      </c>
      <c r="C46" s="425"/>
      <c r="D46" s="426" t="s">
        <v>12</v>
      </c>
      <c r="E46" s="427"/>
      <c r="F46" s="425"/>
      <c r="G46" s="426" t="s">
        <v>12</v>
      </c>
      <c r="H46" s="427"/>
      <c r="I46" s="425"/>
      <c r="J46" s="426" t="s">
        <v>12</v>
      </c>
      <c r="K46" s="427"/>
      <c r="L46" s="425"/>
      <c r="M46" s="426" t="s">
        <v>12</v>
      </c>
      <c r="N46" s="427"/>
      <c r="O46" s="424" t="s">
        <v>39</v>
      </c>
      <c r="P46" s="40"/>
      <c r="Q46" s="41"/>
      <c r="R46" s="425" t="str">
        <f>Q47</f>
        <v/>
      </c>
      <c r="S46" s="426" t="s">
        <v>12</v>
      </c>
      <c r="T46" s="427" t="str">
        <f>O47</f>
        <v/>
      </c>
      <c r="U46" s="425" t="str">
        <f>Q48</f>
        <v/>
      </c>
      <c r="V46" s="426" t="s">
        <v>12</v>
      </c>
      <c r="W46" s="427" t="str">
        <f>O48</f>
        <v/>
      </c>
      <c r="X46" s="425" t="str">
        <f>Q49</f>
        <v/>
      </c>
      <c r="Y46" s="426" t="s">
        <v>12</v>
      </c>
      <c r="Z46" s="427" t="str">
        <f>O49</f>
        <v/>
      </c>
      <c r="AA46" s="425" t="str">
        <f>Q50</f>
        <v/>
      </c>
      <c r="AB46" s="426" t="s">
        <v>12</v>
      </c>
      <c r="AC46" s="427" t="str">
        <f>O50</f>
        <v/>
      </c>
      <c r="AD46" s="425" t="str">
        <f>Q51</f>
        <v/>
      </c>
      <c r="AE46" s="426" t="s">
        <v>12</v>
      </c>
      <c r="AF46" s="427" t="str">
        <f>O51</f>
        <v/>
      </c>
      <c r="AG46" s="425" t="str">
        <f>Q52</f>
        <v/>
      </c>
      <c r="AH46" s="426" t="s">
        <v>12</v>
      </c>
      <c r="AI46" s="427" t="str">
        <f>O52</f>
        <v/>
      </c>
      <c r="AJ46" s="425" t="str">
        <f>Q53</f>
        <v/>
      </c>
      <c r="AK46" s="426" t="s">
        <v>12</v>
      </c>
      <c r="AL46" s="428" t="str">
        <f>O53</f>
        <v/>
      </c>
      <c r="AM46" s="425" t="str">
        <f>Q54</f>
        <v/>
      </c>
      <c r="AN46" s="426" t="s">
        <v>12</v>
      </c>
      <c r="AO46" s="427" t="str">
        <f>O54</f>
        <v/>
      </c>
      <c r="AP46" s="425" t="str">
        <f>Q55</f>
        <v/>
      </c>
      <c r="AQ46" s="426" t="s">
        <v>12</v>
      </c>
      <c r="AR46" s="427" t="str">
        <f>O55</f>
        <v/>
      </c>
      <c r="AS46" s="425" t="str">
        <f>Q56</f>
        <v/>
      </c>
      <c r="AT46" s="426" t="s">
        <v>12</v>
      </c>
      <c r="AU46" s="428" t="str">
        <f>O56</f>
        <v/>
      </c>
      <c r="AV46" s="429">
        <f>IF(C46&gt;E46,2,"0")+IF(C46=E46,1)*IF(C46+E46=0,0,1)+IF(F46&gt;H46,2,"0")+IF(F46=H46,1)*IF(F46+H46=0,0,1)+IF(I46&gt;K46,2,"0")+IF(I46=K46,1)*IF(I46+K46=0,0,1)+IF(L46&gt;N46,2,"0")+IF(L46=N46,1)*IF(L46+N46=0,0,1)+IF(R46&gt;T46,2,"0")+IF(R46=T46,1)*IF(R46+T46=0,0,1)+IF(U46&gt;W46,2,"0")+IF(U46=W46,1)*IF(U46+W46=0,0,1)+IF(X46&gt;Z46,2,"0")+IF(X46=Z46,1)*IF(X46+Z46=0,0,1)+IF(AA46&gt;AC46,2,"0")+IF(AA46=AC46,1)*IF(AA46+AC46=0,0,1)+IF(AD46&gt;AF46,2,"0")+IF(AD46=AF46,1)*IF(AD46+AF46=0,0,1)+IF(AG46&gt;AI46,2,"0")+IF(AG46=AI46,1)*IF(AG46+AI46=0,0,1)+IF(AJ46&gt;AL46,2,"0")+IF(AJ46=AL46,1)*IF(AJ46+AL46=0,0,1)+IF(AM46&gt;AO46,2,"0")+IF(AM46=AO46,1)*IF(AM46+AO46=0,0,1)+IF(AP46&gt;AR46,2,"0")+IF(AP46=AR46,1)*IF(AP46+AR46=0,0,1)+IF(AS46&gt;AU46,2,"0")+IF(AS46=AU46,1)*IF(AS46+AU46=0,0,1)</f>
        <v>0</v>
      </c>
      <c r="AW46" s="430">
        <f>SUM(C46,F46,I46,L46,R46,U46,X46,AA46,AD46,AG46,AJ46,AM46,AP46,AS46)</f>
        <v>0</v>
      </c>
      <c r="AX46" s="431" t="s">
        <v>12</v>
      </c>
      <c r="AY46" s="432">
        <f>SUM(E46,H46,K46,N46,T46,W46,Z46,AC46,AF46,AI46,AL46,AO46,AR46,AU46)</f>
        <v>0</v>
      </c>
      <c r="AZ46" s="433">
        <f t="shared" si="9"/>
        <v>0</v>
      </c>
      <c r="BA46" s="434">
        <f>IF('poznámky'!K35=5,'poznámky'!A19)+IF('poznámky'!K36=5,'poznámky'!A20)+IF('poznámky'!K37=5,'poznámky'!A21)+IF('poznámky'!K38=5,'poznámky'!A22)+IF('poznámky'!K39=5,'poznámky'!A23)+IF('poznámky'!K40=5,'poznámky'!A24)+IF('poznámky'!K41=5,'poznámky'!A25)+IF('poznámky'!K42=5,'poznámky'!A26)+IF('poznámky'!K43=5,'poznámky'!A27)+IF('poznámky'!K44=5,'poznámky'!A28)+IF('poznámky'!K45=5,'poznámky'!A29)+IF('poznámky'!K46=5,'poznámky'!A30)+IF('poznámky'!K47=5,'poznámky'!A31)+IF('poznámky'!K48=5,'poznámky'!A32)+IF('poznámky'!K49=5,'poznámky'!A33)</f>
        <v>5</v>
      </c>
      <c r="BB46" s="435" t="s">
        <v>13</v>
      </c>
      <c r="BC46" s="436" t="str">
        <f t="shared" si="10"/>
        <v/>
      </c>
      <c r="BD46" s="437">
        <f>SUM(AV46,'poznámky'!E21)</f>
        <v>0</v>
      </c>
      <c r="BE46" s="438">
        <f>SUM(AW46,'poznámky'!F21)</f>
        <v>0</v>
      </c>
      <c r="BF46" s="439" t="s">
        <v>12</v>
      </c>
      <c r="BG46" s="440">
        <f>SUM(AY46,'poznámky'!H21)</f>
        <v>0</v>
      </c>
      <c r="BH46" s="441">
        <f t="shared" si="11"/>
        <v>0</v>
      </c>
      <c r="BI46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46" s="443" t="s">
        <v>13</v>
      </c>
      <c r="BK46" s="444" t="str">
        <f t="shared" si="12"/>
        <v/>
      </c>
    </row>
    <row r="47" ht="21.75" customHeight="1">
      <c r="A47" s="180">
        <v>6.0</v>
      </c>
      <c r="B47" s="423" t="str">
        <f>'poznámky'!D29</f>
        <v/>
      </c>
      <c r="C47" s="425"/>
      <c r="D47" s="426" t="s">
        <v>12</v>
      </c>
      <c r="E47" s="427"/>
      <c r="F47" s="425"/>
      <c r="G47" s="426" t="s">
        <v>12</v>
      </c>
      <c r="H47" s="427"/>
      <c r="I47" s="425"/>
      <c r="J47" s="426" t="s">
        <v>12</v>
      </c>
      <c r="K47" s="427"/>
      <c r="L47" s="425"/>
      <c r="M47" s="426" t="s">
        <v>12</v>
      </c>
      <c r="N47" s="427"/>
      <c r="O47" s="425"/>
      <c r="P47" s="426" t="s">
        <v>12</v>
      </c>
      <c r="Q47" s="427"/>
      <c r="R47" s="424" t="s">
        <v>40</v>
      </c>
      <c r="S47" s="40"/>
      <c r="T47" s="41"/>
      <c r="U47" s="425" t="str">
        <f>T48</f>
        <v/>
      </c>
      <c r="V47" s="426" t="s">
        <v>12</v>
      </c>
      <c r="W47" s="427" t="str">
        <f>R48</f>
        <v/>
      </c>
      <c r="X47" s="425" t="str">
        <f>T49</f>
        <v/>
      </c>
      <c r="Y47" s="426" t="s">
        <v>12</v>
      </c>
      <c r="Z47" s="427" t="str">
        <f>R49</f>
        <v/>
      </c>
      <c r="AA47" s="425" t="str">
        <f>T50</f>
        <v/>
      </c>
      <c r="AB47" s="426" t="s">
        <v>12</v>
      </c>
      <c r="AC47" s="427" t="str">
        <f>R50</f>
        <v/>
      </c>
      <c r="AD47" s="425" t="str">
        <f>T51</f>
        <v/>
      </c>
      <c r="AE47" s="426" t="s">
        <v>12</v>
      </c>
      <c r="AF47" s="427" t="str">
        <f>R51</f>
        <v/>
      </c>
      <c r="AG47" s="425" t="str">
        <f>T52</f>
        <v/>
      </c>
      <c r="AH47" s="426" t="s">
        <v>12</v>
      </c>
      <c r="AI47" s="427" t="str">
        <f>R52</f>
        <v/>
      </c>
      <c r="AJ47" s="425" t="str">
        <f>T53</f>
        <v/>
      </c>
      <c r="AK47" s="426" t="s">
        <v>12</v>
      </c>
      <c r="AL47" s="428" t="str">
        <f>R53</f>
        <v/>
      </c>
      <c r="AM47" s="425" t="str">
        <f>T54</f>
        <v/>
      </c>
      <c r="AN47" s="426" t="s">
        <v>12</v>
      </c>
      <c r="AO47" s="428" t="str">
        <f>R54</f>
        <v/>
      </c>
      <c r="AP47" s="425" t="str">
        <f>T55</f>
        <v/>
      </c>
      <c r="AQ47" s="426" t="s">
        <v>12</v>
      </c>
      <c r="AR47" s="427" t="str">
        <f>R55</f>
        <v/>
      </c>
      <c r="AS47" s="425" t="str">
        <f>T56</f>
        <v/>
      </c>
      <c r="AT47" s="426" t="s">
        <v>12</v>
      </c>
      <c r="AU47" s="428" t="str">
        <f>R56</f>
        <v/>
      </c>
      <c r="AV47" s="429">
        <f>IF(C47&gt;E47,2,"0")+IF(C47=E47,1)*IF(C47+E47=0,0,1)+IF(F47&gt;H47,2,"0")+IF(F47=H47,1)*IF(F47+H47=0,0,1)+IF(I47&gt;K47,2,"0")+IF(I47=K47,1)*IF(I47+K47=0,0,1)+IF(L47&gt;N47,2,"0")+IF(L47=N47,1)*IF(L47+N47=0,0,1)+IF(O47&gt;Q47,2,"0")+IF(O47=Q47,1)*IF(O47+Q47=0,0,1)+IF(U47&gt;W47,2,"0")+IF(U47=W47,1)*IF(U47+W47=0,0,1)+IF(X47&gt;Z47,2,"0")+IF(X47=Z47,1)*IF(X47+Z47=0,0,1)+IF(AA47&gt;AC47,2,"0")+IF(AA47=AC47,1)*IF(AA47+AC47=0,0,1)+IF(AD47&gt;AF47,2,"0")+IF(AD47=AF47,1)*IF(AD47+AF47=0,0,1)+IF(AG47&gt;AI47,2,"0")+IF(AG47=AI47,1)*IF(AG47+AI47=0,0,1)+IF(AJ47&gt;AL47,2,"0")+IF(AJ47=AL47,1)*IF(AJ47+AL47=0,0,1)+IF(AM47&gt;AO47,2,"0")+IF(AM47=AO47,1)*IF(AM47+AO47=0,0,1)+IF(AP47&gt;AR47,2,"0")+IF(AP47=AR47,1)*IF(AP47+AR47=0,0,1)+IF(AS47&gt;AU47,2,"0")+IF(AS47=AU47,1)*IF(AS47+AU47=0,0,1)</f>
        <v>0</v>
      </c>
      <c r="AW47" s="430">
        <f>SUM(C47,F47,I47,L47,O47,U47,X47,AA47,AD47,AG47,AJ47,AM47,AP47,AS47)</f>
        <v>0</v>
      </c>
      <c r="AX47" s="431" t="s">
        <v>12</v>
      </c>
      <c r="AY47" s="432">
        <f>SUM(E47,H47,K47,N47,Q47,W47,Z47,AC47,AF47,AI47,AL47,AO47,AR47,AU47)</f>
        <v>0</v>
      </c>
      <c r="AZ47" s="433">
        <f t="shared" si="9"/>
        <v>0</v>
      </c>
      <c r="BA47" s="434">
        <f>IF('poznámky'!K35=6,'poznámky'!A19)+IF('poznámky'!K36=6,'poznámky'!A20)+IF('poznámky'!K37=6,'poznámky'!A21)+IF('poznámky'!K38=6,'poznámky'!A22)+IF('poznámky'!K39=6,'poznámky'!A23)+IF('poznámky'!K40=6,'poznámky'!A24)+IF('poznámky'!K41=6,'poznámky'!A25)+IF('poznámky'!K42=6,'poznámky'!A26)+IF('poznámky'!K43=6,'poznámky'!A27)+IF('poznámky'!K44=6,'poznámky'!A28)+IF('poznámky'!K45=6,'poznámky'!A29)+IF('poznámky'!K46=6,'poznámky'!A30)+IF('poznámky'!K47=6,'poznámky'!A31)+IF('poznámky'!K48=6,'poznámky'!A32)+IF('poznámky'!K49=6,'poznámky'!A33)</f>
        <v>6</v>
      </c>
      <c r="BB47" s="435" t="s">
        <v>13</v>
      </c>
      <c r="BC47" s="436" t="str">
        <f t="shared" si="10"/>
        <v/>
      </c>
      <c r="BD47" s="437">
        <f>SUM(AV47,'poznámky'!E22)</f>
        <v>0</v>
      </c>
      <c r="BE47" s="438">
        <f>SUM(AW47,'poznámky'!F22)</f>
        <v>0</v>
      </c>
      <c r="BF47" s="439" t="s">
        <v>12</v>
      </c>
      <c r="BG47" s="440">
        <f>SUM(AY47,'poznámky'!H22)</f>
        <v>0</v>
      </c>
      <c r="BH47" s="441">
        <f t="shared" si="11"/>
        <v>0</v>
      </c>
      <c r="BI47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47" s="443" t="s">
        <v>13</v>
      </c>
      <c r="BK47" s="444" t="str">
        <f t="shared" si="12"/>
        <v/>
      </c>
    </row>
    <row r="48" ht="21.75" customHeight="1">
      <c r="A48" s="180">
        <v>7.0</v>
      </c>
      <c r="B48" s="423" t="str">
        <f>'poznámky'!D30</f>
        <v/>
      </c>
      <c r="C48" s="425"/>
      <c r="D48" s="426" t="s">
        <v>12</v>
      </c>
      <c r="E48" s="427"/>
      <c r="F48" s="425"/>
      <c r="G48" s="426" t="s">
        <v>12</v>
      </c>
      <c r="H48" s="427"/>
      <c r="I48" s="425"/>
      <c r="J48" s="426" t="s">
        <v>12</v>
      </c>
      <c r="K48" s="427"/>
      <c r="L48" s="425"/>
      <c r="M48" s="426" t="s">
        <v>12</v>
      </c>
      <c r="N48" s="427"/>
      <c r="O48" s="425"/>
      <c r="P48" s="426" t="s">
        <v>12</v>
      </c>
      <c r="Q48" s="427"/>
      <c r="R48" s="425"/>
      <c r="S48" s="426" t="s">
        <v>12</v>
      </c>
      <c r="T48" s="427"/>
      <c r="U48" s="424" t="s">
        <v>41</v>
      </c>
      <c r="V48" s="40"/>
      <c r="W48" s="41"/>
      <c r="X48" s="425" t="str">
        <f>W49</f>
        <v/>
      </c>
      <c r="Y48" s="426" t="s">
        <v>12</v>
      </c>
      <c r="Z48" s="427" t="str">
        <f>U49</f>
        <v/>
      </c>
      <c r="AA48" s="425" t="str">
        <f>W50</f>
        <v/>
      </c>
      <c r="AB48" s="426" t="s">
        <v>12</v>
      </c>
      <c r="AC48" s="427" t="str">
        <f>U50</f>
        <v/>
      </c>
      <c r="AD48" s="425" t="str">
        <f>W51</f>
        <v/>
      </c>
      <c r="AE48" s="426" t="s">
        <v>12</v>
      </c>
      <c r="AF48" s="427" t="str">
        <f>U51</f>
        <v/>
      </c>
      <c r="AG48" s="425" t="str">
        <f>W52</f>
        <v/>
      </c>
      <c r="AH48" s="426" t="s">
        <v>12</v>
      </c>
      <c r="AI48" s="427" t="str">
        <f>U52</f>
        <v/>
      </c>
      <c r="AJ48" s="425" t="str">
        <f>W53</f>
        <v/>
      </c>
      <c r="AK48" s="426" t="s">
        <v>12</v>
      </c>
      <c r="AL48" s="428" t="str">
        <f>U53</f>
        <v/>
      </c>
      <c r="AM48" s="425" t="str">
        <f>W54</f>
        <v/>
      </c>
      <c r="AN48" s="426" t="s">
        <v>12</v>
      </c>
      <c r="AO48" s="428" t="str">
        <f>U54</f>
        <v/>
      </c>
      <c r="AP48" s="425" t="str">
        <f>W55</f>
        <v/>
      </c>
      <c r="AQ48" s="426" t="s">
        <v>12</v>
      </c>
      <c r="AR48" s="427" t="str">
        <f>U55</f>
        <v/>
      </c>
      <c r="AS48" s="425" t="str">
        <f>W56</f>
        <v/>
      </c>
      <c r="AT48" s="426" t="s">
        <v>12</v>
      </c>
      <c r="AU48" s="428" t="str">
        <f>U56</f>
        <v/>
      </c>
      <c r="AV48" s="429">
        <f>IF(C48&gt;E48,2,"0")+IF(C48=E48,1)*IF(C48+E48=0,0,1)+IF(F48&gt;H48,2,"0")+IF(F48=H48,1)*IF(F48+H48=0,0,1)+IF(I48&gt;K48,2,"0")+IF(I48=K48,1)*IF(I48+K48=0,0,1)+IF(L48&gt;N48,2,"0")+IF(L48=N48,1)*IF(L48+N48=0,0,1)+IF(O48&gt;Q48,2,"0")+IF(O48=Q48,1)*IF(O48+Q48=0,0,1)+IF(R48&gt;T48,2,"0")+IF(R48=T48,1)*IF(R48+T48=0,0,1)+IF(X48&gt;Z48,2,"0")+IF(X48=Z48,1)*IF(X48+Z48=0,0,1)+IF(AA48&gt;AC48,2,"0")+IF(AA48=AC48,1)*IF(AA48+AC48=0,0,1)+IF(AD48&gt;AF48,2,"0")+IF(AD48=AF48,1)*IF(AD48+AF48=0,0,1)+IF(AG48&gt;AI48,2,"0")+IF(AG48=AI48,1)*IF(AG48+AI48=0,0,1)+IF(AJ48&gt;AL48,2,"0")+IF(AJ48=AL48,1)*IF(AJ48+AL48=0,0,1)+IF(AM48&gt;AO48,2,"0")+IF(AM48=AO48,1)*IF(AM48+AO48=0,0,1)+IF(AP48&gt;AR48,2,"0")+IF(AP48=AR48,1)*IF(AP48+AR48=0,0,1)+IF(AS48&gt;AU48,2,"0")+IF(AS48=AU48,1)*IF(AS48+AU48=0,0,1)</f>
        <v>0</v>
      </c>
      <c r="AW48" s="430">
        <f>SUM(C48,F48,I48,L48,O48,R48,X48,AA48,AD48,AG48,AJ48,AM48,AP48,AS48)</f>
        <v>0</v>
      </c>
      <c r="AX48" s="431" t="s">
        <v>12</v>
      </c>
      <c r="AY48" s="432">
        <f>SUM(E48,H48,K48,N48,Q48,T48,Z48,AC48,AF48,AI48,AL48,AO48,AR48,AU48)</f>
        <v>0</v>
      </c>
      <c r="AZ48" s="433">
        <f t="shared" si="9"/>
        <v>0</v>
      </c>
      <c r="BA48" s="434">
        <f>IF('poznámky'!K35=7,'poznámky'!A19)+IF('poznámky'!K36=7,'poznámky'!A20)+IF('poznámky'!K37=7,'poznámky'!A21)+IF('poznámky'!K38=7,'poznámky'!A22)+IF('poznámky'!K39=7,'poznámky'!A23)+IF('poznámky'!K40=7,'poznámky'!A24)+IF('poznámky'!K41=7,'poznámky'!A25)+IF('poznámky'!K42=7,'poznámky'!A26)+IF('poznámky'!K43=7,'poznámky'!A27)+IF('poznámky'!K44=7,'poznámky'!A28)+IF('poznámky'!K45=7,'poznámky'!A29)+IF('poznámky'!K46=7,'poznámky'!A30)+IF('poznámky'!K47=7,'poznámky'!A31)+IF('poznámky'!K48=7,'poznámky'!A32)+IF('poznámky'!K49=7,'poznámky'!A33)</f>
        <v>7</v>
      </c>
      <c r="BB48" s="435" t="s">
        <v>13</v>
      </c>
      <c r="BC48" s="436" t="str">
        <f t="shared" si="10"/>
        <v/>
      </c>
      <c r="BD48" s="437">
        <f>SUM(AV48,'poznámky'!E23)</f>
        <v>0</v>
      </c>
      <c r="BE48" s="438">
        <f>SUM(AW48,'poznámky'!F23)</f>
        <v>0</v>
      </c>
      <c r="BF48" s="439" t="s">
        <v>12</v>
      </c>
      <c r="BG48" s="440">
        <f>SUM(AY48,'poznámky'!H23)</f>
        <v>0</v>
      </c>
      <c r="BH48" s="441">
        <f t="shared" si="11"/>
        <v>0</v>
      </c>
      <c r="BI48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48" s="443" t="s">
        <v>13</v>
      </c>
      <c r="BK48" s="444" t="str">
        <f t="shared" si="12"/>
        <v/>
      </c>
    </row>
    <row r="49" ht="21.75" customHeight="1">
      <c r="A49" s="180">
        <v>8.0</v>
      </c>
      <c r="B49" s="423" t="str">
        <f>'poznámky'!D31</f>
        <v/>
      </c>
      <c r="C49" s="425"/>
      <c r="D49" s="426" t="s">
        <v>12</v>
      </c>
      <c r="E49" s="427"/>
      <c r="F49" s="425"/>
      <c r="G49" s="426" t="s">
        <v>12</v>
      </c>
      <c r="H49" s="427"/>
      <c r="I49" s="425"/>
      <c r="J49" s="426" t="s">
        <v>12</v>
      </c>
      <c r="K49" s="427"/>
      <c r="L49" s="425"/>
      <c r="M49" s="426" t="s">
        <v>12</v>
      </c>
      <c r="N49" s="427"/>
      <c r="O49" s="425"/>
      <c r="P49" s="426" t="s">
        <v>12</v>
      </c>
      <c r="Q49" s="427"/>
      <c r="R49" s="425"/>
      <c r="S49" s="426" t="s">
        <v>12</v>
      </c>
      <c r="T49" s="427"/>
      <c r="U49" s="425"/>
      <c r="V49" s="426" t="s">
        <v>12</v>
      </c>
      <c r="W49" s="427"/>
      <c r="X49" s="424" t="s">
        <v>42</v>
      </c>
      <c r="Y49" s="40"/>
      <c r="Z49" s="41"/>
      <c r="AA49" s="425" t="str">
        <f>Z50</f>
        <v/>
      </c>
      <c r="AB49" s="426" t="s">
        <v>12</v>
      </c>
      <c r="AC49" s="427" t="str">
        <f>X50</f>
        <v/>
      </c>
      <c r="AD49" s="425" t="str">
        <f>Z51</f>
        <v/>
      </c>
      <c r="AE49" s="426" t="s">
        <v>12</v>
      </c>
      <c r="AF49" s="427" t="str">
        <f>X51</f>
        <v/>
      </c>
      <c r="AG49" s="425" t="str">
        <f>Z52</f>
        <v/>
      </c>
      <c r="AH49" s="426" t="s">
        <v>12</v>
      </c>
      <c r="AI49" s="427" t="str">
        <f>X52</f>
        <v/>
      </c>
      <c r="AJ49" s="425" t="str">
        <f>Z53</f>
        <v/>
      </c>
      <c r="AK49" s="426" t="s">
        <v>12</v>
      </c>
      <c r="AL49" s="428" t="str">
        <f>X53</f>
        <v/>
      </c>
      <c r="AM49" s="425" t="str">
        <f>Z54</f>
        <v/>
      </c>
      <c r="AN49" s="426" t="s">
        <v>12</v>
      </c>
      <c r="AO49" s="428" t="str">
        <f>X54</f>
        <v/>
      </c>
      <c r="AP49" s="425" t="str">
        <f>Z55</f>
        <v/>
      </c>
      <c r="AQ49" s="426" t="s">
        <v>12</v>
      </c>
      <c r="AR49" s="427" t="str">
        <f>X55</f>
        <v/>
      </c>
      <c r="AS49" s="425" t="str">
        <f>Z56</f>
        <v/>
      </c>
      <c r="AT49" s="426" t="s">
        <v>12</v>
      </c>
      <c r="AU49" s="428" t="str">
        <f>X56</f>
        <v/>
      </c>
      <c r="AV49" s="429">
        <f>IF(C49&gt;E49,2,"0")+IF(C49=E49,1)*IF(C49+E49=0,0,1)+IF(F49&gt;H49,2,"0")+IF(F49=H49,1)*IF(F49+H49=0,0,1)+IF(I49&gt;K49,2,"0")+IF(I49=K49,1)*IF(I49+K49=0,0,1)+IF(L49&gt;N49,2,"0")+IF(L49=N49,1)*IF(L49+N49=0,0,1)+IF(O49&gt;Q49,2,"0")+IF(O49=Q49,1)*IF(O49+Q49=0,0,1)+IF(R49&gt;T49,2,"0")+IF(R49=T49,1)*IF(R49+T49=0,0,1)+IF(U49&gt;W49,2,"0")+IF(U49=W49,1)*IF(U49+W49=0,0,1)+IF(AA49&gt;AC49,2,"0")+IF(AA49=AC49,1)*IF(AA49+AC49=0,0,1)+IF(AD49&gt;AF49,2,"0")+IF(AD49=AF49,1)*IF(AD49+AF49=0,0,1)+IF(AG49&gt;AI49,2,"0")+IF(AG49=AI49,1)*IF(AG49+AI49=0,0,1)+IF(AJ49&gt;AL49,2,"0")+IF(AJ49=AL49,1)*IF(AJ49+AL49=0,0,1)+IF(AM49&gt;AO49,2,"0")+IF(AM49=AO49,1)*IF(AM49+AO49=0,0,1)+IF(AP49&gt;AR49,2,"0")+IF(AP49=AR49,1)*IF(AP49+AR49=0,0,1)+IF(AS49&gt;AU49,2,"0")+IF(AS49=AU49,1)*IF(AS49+AU49=0,0,1)</f>
        <v>0</v>
      </c>
      <c r="AW49" s="430">
        <f>SUM(C49,F49,I49,L49,O49,R49,U49,AA49,AD49,AG49,AJ49,AM49,AP49,AS49)</f>
        <v>0</v>
      </c>
      <c r="AX49" s="431" t="s">
        <v>12</v>
      </c>
      <c r="AY49" s="432">
        <f>SUM(E49,H49,K49,N49,Q49,T49,W49,AC49,AF49,AI49,AL49,AO49,AR49,AU49)</f>
        <v>0</v>
      </c>
      <c r="AZ49" s="433">
        <f t="shared" si="9"/>
        <v>0</v>
      </c>
      <c r="BA49" s="434">
        <f>IF('poznámky'!K35=8,'poznámky'!A19)+IF('poznámky'!K36=8,'poznámky'!A20)+IF('poznámky'!K37=8,'poznámky'!A21)+IF('poznámky'!K38=8,'poznámky'!A22)+IF('poznámky'!K39=8,'poznámky'!A23)+IF('poznámky'!K40=8,'poznámky'!A24)+IF('poznámky'!K41=8,'poznámky'!A25)+IF('poznámky'!K42=8,'poznámky'!A26)+IF('poznámky'!K43=8,'poznámky'!A27)+IF('poznámky'!K44=8,'poznámky'!A28)+IF('poznámky'!K45=8,'poznámky'!A29)+IF('poznámky'!K46=8,'poznámky'!A30)+IF('poznámky'!K47=8,'poznámky'!A31)+IF('poznámky'!K48=8,'poznámky'!A32)+IF('poznámky'!K49=8,'poznámky'!A33)</f>
        <v>8</v>
      </c>
      <c r="BB49" s="435" t="s">
        <v>13</v>
      </c>
      <c r="BC49" s="436" t="str">
        <f t="shared" si="10"/>
        <v/>
      </c>
      <c r="BD49" s="437">
        <f>SUM(AV49,'poznámky'!E24)</f>
        <v>0</v>
      </c>
      <c r="BE49" s="438">
        <f>SUM(AW49,'poznámky'!F24)</f>
        <v>0</v>
      </c>
      <c r="BF49" s="439" t="s">
        <v>12</v>
      </c>
      <c r="BG49" s="440">
        <f>SUM(AY49,'poznámky'!H24)</f>
        <v>0</v>
      </c>
      <c r="BH49" s="441">
        <f t="shared" si="11"/>
        <v>0</v>
      </c>
      <c r="BI49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49" s="443" t="s">
        <v>13</v>
      </c>
      <c r="BK49" s="444" t="str">
        <f t="shared" si="12"/>
        <v/>
      </c>
      <c r="BM49" s="286"/>
    </row>
    <row r="50" ht="21.75" customHeight="1">
      <c r="A50" s="180">
        <v>9.0</v>
      </c>
      <c r="B50" s="423" t="str">
        <f>'poznámky'!D32</f>
        <v/>
      </c>
      <c r="C50" s="425"/>
      <c r="D50" s="426" t="s">
        <v>12</v>
      </c>
      <c r="E50" s="427"/>
      <c r="F50" s="425"/>
      <c r="G50" s="426" t="s">
        <v>12</v>
      </c>
      <c r="H50" s="427"/>
      <c r="I50" s="425"/>
      <c r="J50" s="426" t="s">
        <v>12</v>
      </c>
      <c r="K50" s="427"/>
      <c r="L50" s="425"/>
      <c r="M50" s="426" t="s">
        <v>12</v>
      </c>
      <c r="N50" s="427"/>
      <c r="O50" s="425"/>
      <c r="P50" s="426" t="s">
        <v>12</v>
      </c>
      <c r="Q50" s="427"/>
      <c r="R50" s="425"/>
      <c r="S50" s="426" t="s">
        <v>12</v>
      </c>
      <c r="T50" s="427"/>
      <c r="U50" s="425"/>
      <c r="V50" s="426" t="s">
        <v>12</v>
      </c>
      <c r="W50" s="427"/>
      <c r="X50" s="425"/>
      <c r="Y50" s="426" t="s">
        <v>12</v>
      </c>
      <c r="Z50" s="427"/>
      <c r="AA50" s="424" t="s">
        <v>43</v>
      </c>
      <c r="AB50" s="40"/>
      <c r="AC50" s="41"/>
      <c r="AD50" s="425" t="str">
        <f>AC51</f>
        <v/>
      </c>
      <c r="AE50" s="426" t="s">
        <v>12</v>
      </c>
      <c r="AF50" s="427" t="str">
        <f>AA51</f>
        <v/>
      </c>
      <c r="AG50" s="425" t="str">
        <f>AC52</f>
        <v/>
      </c>
      <c r="AH50" s="426" t="s">
        <v>12</v>
      </c>
      <c r="AI50" s="427" t="str">
        <f>AA52</f>
        <v/>
      </c>
      <c r="AJ50" s="425" t="str">
        <f>AC53</f>
        <v/>
      </c>
      <c r="AK50" s="426" t="s">
        <v>12</v>
      </c>
      <c r="AL50" s="428" t="str">
        <f>AA53</f>
        <v/>
      </c>
      <c r="AM50" s="425" t="str">
        <f>AC54</f>
        <v/>
      </c>
      <c r="AN50" s="426" t="s">
        <v>12</v>
      </c>
      <c r="AO50" s="428" t="str">
        <f>AA54</f>
        <v/>
      </c>
      <c r="AP50" s="425" t="str">
        <f>AC55</f>
        <v/>
      </c>
      <c r="AQ50" s="426" t="s">
        <v>12</v>
      </c>
      <c r="AR50" s="427" t="str">
        <f>AA55</f>
        <v/>
      </c>
      <c r="AS50" s="425" t="str">
        <f>AC56</f>
        <v/>
      </c>
      <c r="AT50" s="426" t="s">
        <v>12</v>
      </c>
      <c r="AU50" s="428" t="str">
        <f>AA56</f>
        <v/>
      </c>
      <c r="AV50" s="429">
        <f>IF(C50&gt;E50,2,"0")+IF(C50=E50,1)*IF(C50+E50=0,0,1)+IF(F50&gt;H50,2,"0")+IF(F50=H50,1)*IF(F50+H50=0,0,1)+IF(I50&gt;K50,2,"0")+IF(I50=K50,1)*IF(I50+K50=0,0,1)+IF(L50&gt;N50,2,"0")+IF(L50=N50,1)*IF(L50+N50=0,0,1)+IF(O50&gt;Q50,2,"0")+IF(O50=Q50,1)*IF(O50+Q50=0,0,1)+IF(R50&gt;T50,2,"0")+IF(R50=T50,1)*IF(R50+T50=0,0,1)+IF(U50&gt;W50,2,"0")+IF(U50=W50,1)*IF(U50+W50=0,0,1)+IF(X50&gt;Z50,2,"0")+IF(X50=Z50,1)*IF(X50+Z50=0,0,1)+IF(AD50&gt;AF50,2,"0")+IF(AD50=AF50,1)*IF(AD50+AF50=0,0,1)+IF(AG50&gt;AI50,2,"0")+IF(AG50=AI50,1)*IF(AG50+AI50=0,0,1)+IF(AJ50&gt;AL50,2,"0")+IF(AJ50=AL50,1)*IF(AJ50+AL50=0,0,1)+IF(AM50&gt;AO50,2,"0")+IF(AM50=AO50,1)*IF(AM50+AO50=0,0,1)+IF(AP50&gt;AR50,2,"0")+IF(AP50=AR50,1)*IF(AP50+AR50=0,0,1)+IF(AS50&gt;AU50,2,"0")+IF(AS50=AU50,1)*IF(AS50+AU50=0,0,1)</f>
        <v>0</v>
      </c>
      <c r="AW50" s="430">
        <f>SUM(C50,F50,I50,L50,O50,R50,U50,X50,AD50,AG50,AJ50,AM50,AP50,AS50)</f>
        <v>0</v>
      </c>
      <c r="AX50" s="431" t="s">
        <v>12</v>
      </c>
      <c r="AY50" s="432">
        <f>SUM(E50,H50,K50,N50,Q50,T50,W50,Z50,AF50,AI50,AL50,AO50,AR50,AU50)</f>
        <v>0</v>
      </c>
      <c r="AZ50" s="433">
        <f t="shared" si="9"/>
        <v>0</v>
      </c>
      <c r="BA50" s="434">
        <f>IF('poznámky'!K35=9,'poznámky'!A19)+IF('poznámky'!K36=9,'poznámky'!A20)+IF('poznámky'!K37=9,'poznámky'!A21)+IF('poznámky'!K38=9,'poznámky'!A22)+IF('poznámky'!K39=9,'poznámky'!A23)+IF('poznámky'!K40=9,'poznámky'!A24)+IF('poznámky'!K41=9,'poznámky'!A25)+IF('poznámky'!K42=9,'poznámky'!A26)+IF('poznámky'!K43=9,'poznámky'!A27)+IF('poznámky'!K44=9,'poznámky'!A28)+IF('poznámky'!K45=9,'poznámky'!A29)+IF('poznámky'!K46=9,'poznámky'!A30)+IF('poznámky'!K47=9,'poznámky'!A31)+IF('poznámky'!K48=9,'poznámky'!A32)+IF('poznámky'!K49=9,'poznámky'!A33)</f>
        <v>9</v>
      </c>
      <c r="BB50" s="435" t="s">
        <v>13</v>
      </c>
      <c r="BC50" s="436" t="str">
        <f t="shared" si="10"/>
        <v/>
      </c>
      <c r="BD50" s="437">
        <f>SUM(AV50,'poznámky'!E25)</f>
        <v>0</v>
      </c>
      <c r="BE50" s="438">
        <f>SUM(AW50,'poznámky'!F25)</f>
        <v>0</v>
      </c>
      <c r="BF50" s="439" t="s">
        <v>12</v>
      </c>
      <c r="BG50" s="440">
        <f>SUM(AY50,'poznámky'!H25)</f>
        <v>0</v>
      </c>
      <c r="BH50" s="441">
        <f t="shared" si="11"/>
        <v>0</v>
      </c>
      <c r="BI50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0" s="443" t="s">
        <v>13</v>
      </c>
      <c r="BK50" s="444" t="str">
        <f t="shared" si="12"/>
        <v/>
      </c>
      <c r="BM50" s="286"/>
    </row>
    <row r="51" ht="21.75" customHeight="1">
      <c r="A51" s="180">
        <v>10.0</v>
      </c>
      <c r="B51" s="423" t="str">
        <f>'poznámky'!D33</f>
        <v/>
      </c>
      <c r="C51" s="425"/>
      <c r="D51" s="426" t="s">
        <v>12</v>
      </c>
      <c r="E51" s="427"/>
      <c r="F51" s="425"/>
      <c r="G51" s="426" t="s">
        <v>12</v>
      </c>
      <c r="H51" s="427"/>
      <c r="I51" s="425"/>
      <c r="J51" s="426" t="s">
        <v>12</v>
      </c>
      <c r="K51" s="427"/>
      <c r="L51" s="425"/>
      <c r="M51" s="426" t="s">
        <v>12</v>
      </c>
      <c r="N51" s="427"/>
      <c r="O51" s="425"/>
      <c r="P51" s="426" t="s">
        <v>12</v>
      </c>
      <c r="Q51" s="427"/>
      <c r="R51" s="425"/>
      <c r="S51" s="426" t="s">
        <v>12</v>
      </c>
      <c r="T51" s="427"/>
      <c r="U51" s="425"/>
      <c r="V51" s="426" t="s">
        <v>12</v>
      </c>
      <c r="W51" s="427"/>
      <c r="X51" s="425"/>
      <c r="Y51" s="426" t="s">
        <v>12</v>
      </c>
      <c r="Z51" s="427"/>
      <c r="AA51" s="425"/>
      <c r="AB51" s="426" t="s">
        <v>12</v>
      </c>
      <c r="AC51" s="427"/>
      <c r="AD51" s="424" t="s">
        <v>35</v>
      </c>
      <c r="AE51" s="40"/>
      <c r="AF51" s="41"/>
      <c r="AG51" s="425" t="str">
        <f>AF52</f>
        <v/>
      </c>
      <c r="AH51" s="426" t="s">
        <v>12</v>
      </c>
      <c r="AI51" s="427" t="str">
        <f>AD52</f>
        <v/>
      </c>
      <c r="AJ51" s="425" t="str">
        <f>AF53</f>
        <v/>
      </c>
      <c r="AK51" s="426" t="s">
        <v>12</v>
      </c>
      <c r="AL51" s="428" t="str">
        <f>AD53</f>
        <v/>
      </c>
      <c r="AM51" s="425" t="str">
        <f>AF54</f>
        <v/>
      </c>
      <c r="AN51" s="426" t="s">
        <v>12</v>
      </c>
      <c r="AO51" s="428" t="str">
        <f>AD54</f>
        <v/>
      </c>
      <c r="AP51" s="425" t="str">
        <f>AF55</f>
        <v/>
      </c>
      <c r="AQ51" s="426" t="s">
        <v>12</v>
      </c>
      <c r="AR51" s="427" t="str">
        <f>AD55</f>
        <v/>
      </c>
      <c r="AS51" s="425" t="str">
        <f>AF56</f>
        <v/>
      </c>
      <c r="AT51" s="426" t="s">
        <v>12</v>
      </c>
      <c r="AU51" s="428" t="str">
        <f>AD56</f>
        <v/>
      </c>
      <c r="AV51" s="429">
        <f>IF(C51=E51,1)*IF(C51+E51=0,0,1)+IF(C51&gt;E51,2,"0")+IF(F51&gt;H51,2,"0")+IF(F51=H51,1)*IF(F51+H51=0,0,1)+IF(I51&gt;K51,2,"0")+IF(I51=K51,1)*IF(I51+K51=0,0,1)+IF(L51&gt;N51,2,"0")+IF(L51=N51,1)*IF(L51+N51=0,0,1)+IF(O51&gt;Q51,2,"0")+IF(O51=Q51,1)*IF(O51+Q51=0,0,1)+IF(R51&gt;T51,2,"0")+IF(R51=T51,1)*IF(R51+T51=0,0,1)+IF(U51&gt;W51,2,"0")+IF(U51=W51,1)*IF(U51+W51=0,0,1)+IF(X51&gt;Z51,2,"0")+IF(X51=Z51,1)*IF(X51+Z51=0,0,1)+IF(AA51&gt;AC51,2,"0")+IF(AA51=AC51,1)*IF(AA51+AC51=0,0,1)+IF(AG51&gt;AI51,2,"0")+IF(AG51=AI51,1)*IF(AG51+AI51=0,0,1)+IF(AJ51&gt;AL51,2,"0")+IF(AJ51=AL51,1)*IF(AJ51+AL51=0,0,1)+IF(AM51&gt;AO51,2,"0")+IF(AM51=AO51,1)*IF(AM51+AO51=0,0,1)+IF(AP51&gt;AR51,2,"0")+IF(AP51=AR51,1)*IF(AP51+AR51=0,0,1)+IF(AS51&gt;AU51,2,"0")+IF(AS51=AU51,1)*IF(AS51+AU51=0,0,1)</f>
        <v>0</v>
      </c>
      <c r="AW51" s="430">
        <f>SUM(C51,F51,I51,L51,O51,R51,U51,X51,AA51,AG51,AJ51,AM51,AP51,AS51)</f>
        <v>0</v>
      </c>
      <c r="AX51" s="431" t="s">
        <v>12</v>
      </c>
      <c r="AY51" s="432">
        <f>SUM(E51,H51,K51,N51,Q51,T51,W51,Z51,AC51,AI51,AL51,AO51,AR51,AU51)</f>
        <v>0</v>
      </c>
      <c r="AZ51" s="433">
        <f t="shared" si="9"/>
        <v>0</v>
      </c>
      <c r="BA51" s="434">
        <f>IF('poznámky'!K35=10,'poznámky'!A19)+IF('poznámky'!K36=10,'poznámky'!A20)+IF('poznámky'!K37=10,'poznámky'!A21)+IF('poznámky'!K38=10,'poznámky'!A22)+IF('poznámky'!K39=10,'poznámky'!A23)+IF('poznámky'!K40=10,'poznámky'!A24)+IF('poznámky'!K41=10,'poznámky'!A25)+IF('poznámky'!K42=10,'poznámky'!A26)+IF('poznámky'!K43=10,'poznámky'!A27)+IF('poznámky'!K44=10,'poznámky'!A28)+IF('poznámky'!K45=10,'poznámky'!A29)+IF('poznámky'!K46=10,'poznámky'!A30)+IF('poznámky'!K47=10,'poznámky'!A31)+IF('poznámky'!K48=10,'poznámky'!A32)+IF('poznámky'!K49=10,'poznámky'!A33)</f>
        <v>10</v>
      </c>
      <c r="BB51" s="435" t="s">
        <v>13</v>
      </c>
      <c r="BC51" s="436" t="str">
        <f t="shared" si="10"/>
        <v/>
      </c>
      <c r="BD51" s="437">
        <f>SUM(AV51,'poznámky'!E26)</f>
        <v>0</v>
      </c>
      <c r="BE51" s="438">
        <f>SUM(AW51,'poznámky'!F26)</f>
        <v>0</v>
      </c>
      <c r="BF51" s="439" t="s">
        <v>12</v>
      </c>
      <c r="BG51" s="440">
        <f>SUM(AY51,'poznámky'!H26)</f>
        <v>0</v>
      </c>
      <c r="BH51" s="441">
        <f t="shared" si="11"/>
        <v>0</v>
      </c>
      <c r="BI51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1" s="443" t="s">
        <v>13</v>
      </c>
      <c r="BK51" s="444" t="str">
        <f t="shared" si="12"/>
        <v/>
      </c>
      <c r="BM51" s="286"/>
    </row>
    <row r="52" ht="21.75" customHeight="1">
      <c r="A52" s="180">
        <v>11.0</v>
      </c>
      <c r="B52" s="423" t="str">
        <f>'poznámky'!D34</f>
        <v/>
      </c>
      <c r="C52" s="425"/>
      <c r="D52" s="426" t="s">
        <v>12</v>
      </c>
      <c r="E52" s="427"/>
      <c r="F52" s="425"/>
      <c r="G52" s="426" t="s">
        <v>12</v>
      </c>
      <c r="H52" s="427"/>
      <c r="I52" s="425"/>
      <c r="J52" s="426" t="s">
        <v>12</v>
      </c>
      <c r="K52" s="427"/>
      <c r="L52" s="425"/>
      <c r="M52" s="426" t="s">
        <v>12</v>
      </c>
      <c r="N52" s="427"/>
      <c r="O52" s="425"/>
      <c r="P52" s="426" t="s">
        <v>12</v>
      </c>
      <c r="Q52" s="427"/>
      <c r="R52" s="425"/>
      <c r="S52" s="426" t="s">
        <v>12</v>
      </c>
      <c r="T52" s="427"/>
      <c r="U52" s="425"/>
      <c r="V52" s="426" t="s">
        <v>12</v>
      </c>
      <c r="W52" s="427"/>
      <c r="X52" s="425"/>
      <c r="Y52" s="426" t="s">
        <v>12</v>
      </c>
      <c r="Z52" s="427"/>
      <c r="AA52" s="425"/>
      <c r="AB52" s="426" t="s">
        <v>12</v>
      </c>
      <c r="AC52" s="427"/>
      <c r="AD52" s="425"/>
      <c r="AE52" s="426" t="s">
        <v>12</v>
      </c>
      <c r="AF52" s="427"/>
      <c r="AG52" s="424"/>
      <c r="AH52" s="40"/>
      <c r="AI52" s="41"/>
      <c r="AJ52" s="425" t="str">
        <f>AI53</f>
        <v/>
      </c>
      <c r="AK52" s="426" t="s">
        <v>12</v>
      </c>
      <c r="AL52" s="428" t="str">
        <f>AG53</f>
        <v/>
      </c>
      <c r="AM52" s="425" t="str">
        <f>AI54</f>
        <v/>
      </c>
      <c r="AN52" s="426" t="s">
        <v>12</v>
      </c>
      <c r="AO52" s="428" t="str">
        <f>AG54</f>
        <v/>
      </c>
      <c r="AP52" s="425" t="str">
        <f>AI55</f>
        <v/>
      </c>
      <c r="AQ52" s="426" t="s">
        <v>12</v>
      </c>
      <c r="AR52" s="427" t="str">
        <f>AG55</f>
        <v/>
      </c>
      <c r="AS52" s="425" t="str">
        <f>AI56</f>
        <v/>
      </c>
      <c r="AT52" s="426" t="s">
        <v>12</v>
      </c>
      <c r="AU52" s="428" t="str">
        <f>AG56</f>
        <v/>
      </c>
      <c r="AV52" s="429">
        <f>IF(C52&gt;E52,2,"0")+IF(C52=E52,1)*IF(C52+E52=0,0,1)+IF(F52&gt;H52,2,"0")+IF(F52=H52,1)*IF(F52+H52=0,0,1)+IF(I52&gt;K52,2,"0")+IF(I52=K52,1)*IF(I52+K52=0,0,1)+IF(L52&gt;N52,2,"0")+IF(L52=N52,1)*IF(L52+N52=0,0,1)+IF(O52&gt;Q52,2,"0")+IF(O52=Q52,1)*IF(O52+Q52=0,0,1)+IF(R52&gt;T52,2,"0")+IF(R52=T52,1)*IF(R52+T52=0,0,1)+IF(U52&gt;W52,2,"0")+IF(U52=W52,1)*IF(U52+W52=0,0,1)+IF(X52&gt;Z52,2,"0")+IF(X52=Z52,1)*IF(X52+Z52=0,0,1)+IF(AA52&gt;AC52,2,"0")+IF(AA52=AC52,1)*IF(AA52+AC52=0,0,1)+IF(AD52&gt;AF52,2,"0")+IF(AD52=AF52,1)*IF(AD52+AF52=0,0,1)+IF(AJ52&gt;AL52,2,"0")+IF(AJ52=AL52,1)*IF(AJ52+AL52=0,0,1)+IF(AM52&gt;AO52,2,"0")+IF(AM52=AO52,1)*IF(AM52+AO52=0,0,1)+IF(AP52&gt;AR52,2,"0")+IF(AP52=AR52,1)*IF(AP52+AR52=0,0,1)+IF(AS52&gt;AU52,2,"0")+IF(AS52=AU52,1)*IF(AS52+AU52=0,0,1)</f>
        <v>0</v>
      </c>
      <c r="AW52" s="430">
        <f>SUM(C52,F52,I52,L52,O52,R52,U52,X52,AA52,AD52,AJ52,AM52,AP52,AS52)</f>
        <v>0</v>
      </c>
      <c r="AX52" s="431" t="s">
        <v>12</v>
      </c>
      <c r="AY52" s="432">
        <f>SUM(E52,H52,K52,N52,Q52,T52,W52,Z52,AC52,AF52,AL52,AO52,AR52,AU52)</f>
        <v>0</v>
      </c>
      <c r="AZ52" s="433">
        <f t="shared" si="9"/>
        <v>0</v>
      </c>
      <c r="BA52" s="434">
        <f>IF('poznámky'!K35=11,'poznámky'!A19)+IF('poznámky'!K36=11,'poznámky'!A20)+IF('poznámky'!K37=11,'poznámky'!A21)+IF('poznámky'!K38=11,'poznámky'!A22)+IF('poznámky'!K39=11,'poznámky'!A23)+IF('poznámky'!K40=11,'poznámky'!A24)+IF('poznámky'!K41=11,'poznámky'!A25)+IF('poznámky'!K42=11,'poznámky'!A26)+IF('poznámky'!K43=11,'poznámky'!A27)+IF('poznámky'!K44=11,'poznámky'!A28)+IF('poznámky'!K45=11,'poznámky'!A29)+IF('poznámky'!K46=11,'poznámky'!A30)+IF('poznámky'!K47=11,'poznámky'!A31)+IF('poznámky'!K48=11,'poznámky'!A32)+IF('poznámky'!K49=11,'poznámky'!A33)</f>
        <v>11</v>
      </c>
      <c r="BB52" s="435" t="s">
        <v>13</v>
      </c>
      <c r="BC52" s="436" t="str">
        <f t="shared" si="10"/>
        <v/>
      </c>
      <c r="BD52" s="437">
        <f>SUM(AV52,'poznámky'!E27)</f>
        <v>0</v>
      </c>
      <c r="BE52" s="438">
        <f>SUM(AW52,'poznámky'!F27)</f>
        <v>0</v>
      </c>
      <c r="BF52" s="439" t="s">
        <v>12</v>
      </c>
      <c r="BG52" s="440">
        <f>SUM(AY52,'poznámky'!H27)</f>
        <v>0</v>
      </c>
      <c r="BH52" s="441">
        <f t="shared" si="11"/>
        <v>0</v>
      </c>
      <c r="BI52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2" s="443" t="s">
        <v>13</v>
      </c>
      <c r="BK52" s="444" t="str">
        <f t="shared" si="12"/>
        <v/>
      </c>
      <c r="BM52" s="286"/>
    </row>
    <row r="53" ht="21.75" customHeight="1">
      <c r="A53" s="180">
        <v>12.0</v>
      </c>
      <c r="B53" s="423" t="str">
        <f>'poznámky'!D35</f>
        <v/>
      </c>
      <c r="C53" s="425"/>
      <c r="D53" s="426" t="s">
        <v>12</v>
      </c>
      <c r="E53" s="427"/>
      <c r="F53" s="425"/>
      <c r="G53" s="426" t="s">
        <v>12</v>
      </c>
      <c r="H53" s="427"/>
      <c r="I53" s="425"/>
      <c r="J53" s="426" t="s">
        <v>12</v>
      </c>
      <c r="K53" s="427"/>
      <c r="L53" s="425"/>
      <c r="M53" s="426" t="s">
        <v>12</v>
      </c>
      <c r="N53" s="427"/>
      <c r="O53" s="425"/>
      <c r="P53" s="426" t="s">
        <v>12</v>
      </c>
      <c r="Q53" s="427"/>
      <c r="R53" s="425"/>
      <c r="S53" s="426" t="s">
        <v>12</v>
      </c>
      <c r="T53" s="427"/>
      <c r="U53" s="425"/>
      <c r="V53" s="426" t="s">
        <v>12</v>
      </c>
      <c r="W53" s="427"/>
      <c r="X53" s="425"/>
      <c r="Y53" s="426" t="s">
        <v>12</v>
      </c>
      <c r="Z53" s="427"/>
      <c r="AA53" s="425"/>
      <c r="AB53" s="426" t="s">
        <v>12</v>
      </c>
      <c r="AC53" s="427"/>
      <c r="AD53" s="425"/>
      <c r="AE53" s="426" t="s">
        <v>12</v>
      </c>
      <c r="AF53" s="427"/>
      <c r="AG53" s="425"/>
      <c r="AH53" s="426" t="s">
        <v>12</v>
      </c>
      <c r="AI53" s="427"/>
      <c r="AJ53" s="424">
        <v>2.0</v>
      </c>
      <c r="AK53" s="40"/>
      <c r="AL53" s="72"/>
      <c r="AM53" s="425" t="str">
        <f>AL54</f>
        <v/>
      </c>
      <c r="AN53" s="426" t="s">
        <v>12</v>
      </c>
      <c r="AO53" s="427" t="str">
        <f>AJ54</f>
        <v/>
      </c>
      <c r="AP53" s="425" t="str">
        <f>AL55</f>
        <v/>
      </c>
      <c r="AQ53" s="426" t="s">
        <v>12</v>
      </c>
      <c r="AR53" s="427" t="str">
        <f>AJ55</f>
        <v/>
      </c>
      <c r="AS53" s="425" t="str">
        <f>AL56</f>
        <v/>
      </c>
      <c r="AT53" s="426" t="s">
        <v>12</v>
      </c>
      <c r="AU53" s="445" t="str">
        <f>AJ56</f>
        <v/>
      </c>
      <c r="AV53" s="429">
        <f>IF(C53&gt;E53,2,"0")+IF(C53=E53,1)*IF(C53+E53=0,0,1)+IF(F53&gt;H53,2,"0")+IF(F53=H53,1)*IF(F53+H53=0,0,1)+IF(I53&gt;K53,2,"0")+IF(I53=K53,1)*IF(I53+K53=0,0,1)+IF(L53&gt;N53,2,"0")+IF(L53=N53,1)*IF(L53+N53=0,0,1)+IF(O53&gt;Q53,2,"0")+IF(O53=Q53,1)*IF(O53+Q53=0,0,1)+IF(R53&gt;T53,2,"0")+IF(R53=T53,1)*IF(R53+T53=0,0,1)+IF(U53&gt;W53,2,"0")+IF(U53=W53,1)*IF(U53+W53=0,0,1)+IF(X53&gt;Z53,2,"0")+IF(X53=Z53,1)*IF(X53+Z53=0,0,1)+IF(AA53&gt;AC53,2,"0")+IF(AA53=AC53,1)*IF(AA53+AC53=0,0,1)+IF(AD53&gt;AF53,2,"0")+IF(AD53=AF53,1)*IF(AD53+AF53=0,0,1)+IF(AG53&gt;AI53,2,"0")+IF(AG53=AI53,1)*IF(AG53+AI53=0,0,1)+IF(AM53&gt;AO53,2,"0")+IF(AM53=AO53,1)*IF(AM53+AO53=0,0,1)+IF(AP53&gt;AR53,2,"0")+IF(AP53=AR53,1)*IF(AP53+AR53=0,0,1)+IF(AS53&gt;AU53,2,"0")+IF(AS53=AU53,1)*IF(AS53+AU53=0,0,1)</f>
        <v>0</v>
      </c>
      <c r="AW53" s="430">
        <f>SUM(C53,F53,I53,L53,O53,R53,U53,X53,AA53,AD53,AG53,AM53,AP53,AS53)</f>
        <v>0</v>
      </c>
      <c r="AX53" s="431" t="s">
        <v>12</v>
      </c>
      <c r="AY53" s="432">
        <f>SUM(E53,H53,K53,N53,Q53,T53,W53,Z53,AC53,AF53,AI53,AO53,AR53,AU53)</f>
        <v>0</v>
      </c>
      <c r="AZ53" s="433">
        <f t="shared" si="9"/>
        <v>0</v>
      </c>
      <c r="BA53" s="434">
        <f>IF('poznámky'!K35=12,'poznámky'!A19)+IF('poznámky'!K36=12,'poznámky'!A20)+IF('poznámky'!K37=12,'poznámky'!A21)+IF('poznámky'!K38=12,'poznámky'!A22)+IF('poznámky'!K39=12,'poznámky'!A23)+IF('poznámky'!K40=12,'poznámky'!A24)+IF('poznámky'!K41=12,'poznámky'!A25)+IF('poznámky'!K42=12,'poznámky'!A26)+IF('poznámky'!K43=12,'poznámky'!A27)+IF('poznámky'!K44=12,'poznámky'!A28)+IF('poznámky'!K45=12,'poznámky'!A29)+IF('poznámky'!K46=12,'poznámky'!A30)+IF('poznámky'!K47=12,'poznámky'!A31)+IF('poznámky'!K48=12,'poznámky'!A32)+IF('poznámky'!K49=12,'poznámky'!A33)</f>
        <v>12</v>
      </c>
      <c r="BB53" s="435" t="s">
        <v>13</v>
      </c>
      <c r="BC53" s="436" t="str">
        <f t="shared" si="10"/>
        <v/>
      </c>
      <c r="BD53" s="437">
        <f>SUM(AV53,'poznámky'!E28)</f>
        <v>0</v>
      </c>
      <c r="BE53" s="438">
        <f>SUM(AW53,'poznámky'!F28)</f>
        <v>0</v>
      </c>
      <c r="BF53" s="439" t="s">
        <v>12</v>
      </c>
      <c r="BG53" s="440">
        <f>SUM(AY53,'poznámky'!H28)</f>
        <v>0</v>
      </c>
      <c r="BH53" s="441">
        <f t="shared" si="11"/>
        <v>0</v>
      </c>
      <c r="BI53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3" s="443" t="s">
        <v>13</v>
      </c>
      <c r="BK53" s="444" t="str">
        <f t="shared" si="12"/>
        <v/>
      </c>
      <c r="BM53" s="286"/>
    </row>
    <row r="54" ht="21.75" customHeight="1">
      <c r="A54" s="180">
        <v>13.0</v>
      </c>
      <c r="B54" s="423" t="str">
        <f>'poznámky'!D36</f>
        <v/>
      </c>
      <c r="C54" s="425"/>
      <c r="D54" s="426" t="s">
        <v>12</v>
      </c>
      <c r="E54" s="427"/>
      <c r="F54" s="425"/>
      <c r="G54" s="426" t="s">
        <v>12</v>
      </c>
      <c r="H54" s="427"/>
      <c r="I54" s="425"/>
      <c r="J54" s="426" t="s">
        <v>12</v>
      </c>
      <c r="K54" s="427"/>
      <c r="L54" s="425"/>
      <c r="M54" s="426" t="s">
        <v>12</v>
      </c>
      <c r="N54" s="427"/>
      <c r="O54" s="425"/>
      <c r="P54" s="426" t="s">
        <v>12</v>
      </c>
      <c r="Q54" s="427"/>
      <c r="R54" s="425"/>
      <c r="S54" s="426" t="s">
        <v>12</v>
      </c>
      <c r="T54" s="427"/>
      <c r="U54" s="425"/>
      <c r="V54" s="426" t="s">
        <v>12</v>
      </c>
      <c r="W54" s="427"/>
      <c r="X54" s="425"/>
      <c r="Y54" s="426" t="s">
        <v>12</v>
      </c>
      <c r="Z54" s="427"/>
      <c r="AA54" s="425"/>
      <c r="AB54" s="426" t="s">
        <v>12</v>
      </c>
      <c r="AC54" s="427"/>
      <c r="AD54" s="425"/>
      <c r="AE54" s="426" t="s">
        <v>12</v>
      </c>
      <c r="AF54" s="427"/>
      <c r="AG54" s="425"/>
      <c r="AH54" s="426" t="s">
        <v>12</v>
      </c>
      <c r="AI54" s="427"/>
      <c r="AJ54" s="425"/>
      <c r="AK54" s="426" t="s">
        <v>12</v>
      </c>
      <c r="AL54" s="428"/>
      <c r="AM54" s="424">
        <v>0.0</v>
      </c>
      <c r="AN54" s="40"/>
      <c r="AO54" s="72"/>
      <c r="AP54" s="425" t="str">
        <f>AO55</f>
        <v/>
      </c>
      <c r="AQ54" s="426" t="s">
        <v>12</v>
      </c>
      <c r="AR54" s="427" t="str">
        <f>AM55</f>
        <v/>
      </c>
      <c r="AS54" s="425" t="str">
        <f>AO56</f>
        <v/>
      </c>
      <c r="AT54" s="426" t="s">
        <v>12</v>
      </c>
      <c r="AU54" s="428" t="str">
        <f>AM56</f>
        <v/>
      </c>
      <c r="AV54" s="429">
        <f>IF(C54&gt;E54,2,"0")+IF(C54=E54,1)*IF(C54+E54=0,0,1)+IF(F54&gt;H54,2,"0")+IF(F54=H54,1)*IF(F54+H54=0,0,1)+IF(I54&gt;K54,2,"0")+IF(I54=K54,1)*IF(I54+K54=0,0,1)+IF(L54&gt;N54,2,"0")+IF(L54=N54,1)*IF(L54+N54=0,0,1)+IF(O54&gt;Q54,2,"0")+IF(O54=Q54,1)*IF(O54+Q54=0,0,1)+IF(R54&gt;T54,2,"0")+IF(R54=T54,1)*IF(R54+T54=0,0,1)+IF(U54&gt;W54,2,"0")+IF(U54=W54,1)*IF(U54+W54=0,0,1)+IF(X54&gt;Z54,2,"0")+IF(X54=Z54,1)*IF(X54+Z54=0,0,1)+IF(AA54&gt;AC54,2,"0")+IF(AA54=AC54,1)*IF(AA54+AC54=0,0,1)+IF(AD54&gt;AF54,2,"0")+IF(AD54=AF54,1)*IF(AD54+AF54=0,0,1)+IF(AG54&gt;AI54,2,"0")+IF(AG54=AI54,1)*IF(AG54+AI54=0,0,1)+IF(AJ54&gt;AL54,2,"0")+IF(AJ54=AL54,1)*IF(AJ54+AL54=0,0,1)+IF(AP54&gt;AR54,2,"0")+IF(AP54=AR54,1)*IF(AP54+AR54=0,0,1)+IF(AS54&gt;AU54,2,"0")+IF(AS54=AU54,1)*IF(AS54+AU54=0,0,1)</f>
        <v>0</v>
      </c>
      <c r="AW54" s="430">
        <f>SUM(C54,F54,I54,L54,O54,R54,U54,X54,AA54,AD54,AG54,AJ54,AP54,AS54)</f>
        <v>0</v>
      </c>
      <c r="AX54" s="446" t="s">
        <v>12</v>
      </c>
      <c r="AY54" s="432">
        <f>SUM(E54,H54,K54,N54,Q54,T54,W54,Z54,AC54,AF54,AI54,AL54,AR54,AU54)</f>
        <v>0</v>
      </c>
      <c r="AZ54" s="433">
        <f t="shared" si="9"/>
        <v>0</v>
      </c>
      <c r="BA54" s="434">
        <f>IF('poznámky'!K35=13,'poznámky'!A19)+IF('poznámky'!K36=13,'poznámky'!A20)+IF('poznámky'!K37=13,'poznámky'!A21)+IF('poznámky'!K38=13,'poznámky'!A22)+IF('poznámky'!K39=13,'poznámky'!A23)+IF('poznámky'!K40=13,'poznámky'!A24)+IF('poznámky'!K41=13,'poznámky'!A25)+IF('poznámky'!K42=13,'poznámky'!A26)+IF('poznámky'!K43=13,'poznámky'!A27)+IF('poznámky'!K44=13,'poznámky'!A28)+IF('poznámky'!K45=13,'poznámky'!A29)+IF('poznámky'!K46=13,'poznámky'!A30)+IF('poznámky'!K47=13,'poznámky'!A31)+IF('poznámky'!K48=13,'poznámky'!A32)+IF('poznámky'!K49=13,'poznámky'!A33)</f>
        <v>13</v>
      </c>
      <c r="BB54" s="435" t="s">
        <v>13</v>
      </c>
      <c r="BC54" s="436" t="str">
        <f t="shared" si="10"/>
        <v/>
      </c>
      <c r="BD54" s="437">
        <f>SUM(AV54,'poznámky'!E29)</f>
        <v>0</v>
      </c>
      <c r="BE54" s="438">
        <f>SUM(AW54,'poznámky'!F29)</f>
        <v>0</v>
      </c>
      <c r="BF54" s="439" t="s">
        <v>12</v>
      </c>
      <c r="BG54" s="440">
        <f>SUM(AY54,'poznámky'!H29)</f>
        <v>0</v>
      </c>
      <c r="BH54" s="441">
        <f t="shared" si="11"/>
        <v>0</v>
      </c>
      <c r="BI54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4" s="443" t="s">
        <v>13</v>
      </c>
      <c r="BK54" s="444" t="str">
        <f t="shared" si="12"/>
        <v/>
      </c>
      <c r="BM54" s="286"/>
    </row>
    <row r="55" ht="21.75" customHeight="1">
      <c r="A55" s="180">
        <v>14.0</v>
      </c>
      <c r="B55" s="423" t="str">
        <f>'poznámky'!D37</f>
        <v/>
      </c>
      <c r="C55" s="425"/>
      <c r="D55" s="426" t="s">
        <v>12</v>
      </c>
      <c r="E55" s="427"/>
      <c r="F55" s="425"/>
      <c r="G55" s="426" t="s">
        <v>12</v>
      </c>
      <c r="H55" s="427"/>
      <c r="I55" s="425"/>
      <c r="J55" s="426" t="s">
        <v>12</v>
      </c>
      <c r="K55" s="427"/>
      <c r="L55" s="425"/>
      <c r="M55" s="426" t="s">
        <v>12</v>
      </c>
      <c r="N55" s="427"/>
      <c r="O55" s="425"/>
      <c r="P55" s="426" t="s">
        <v>12</v>
      </c>
      <c r="Q55" s="427"/>
      <c r="R55" s="425"/>
      <c r="S55" s="426" t="s">
        <v>12</v>
      </c>
      <c r="T55" s="427"/>
      <c r="U55" s="425"/>
      <c r="V55" s="426" t="s">
        <v>12</v>
      </c>
      <c r="W55" s="427"/>
      <c r="X55" s="425"/>
      <c r="Y55" s="426" t="s">
        <v>12</v>
      </c>
      <c r="Z55" s="427"/>
      <c r="AA55" s="425"/>
      <c r="AB55" s="426" t="s">
        <v>12</v>
      </c>
      <c r="AC55" s="427"/>
      <c r="AD55" s="425"/>
      <c r="AE55" s="426" t="s">
        <v>12</v>
      </c>
      <c r="AF55" s="427"/>
      <c r="AG55" s="425"/>
      <c r="AH55" s="426" t="s">
        <v>12</v>
      </c>
      <c r="AI55" s="427"/>
      <c r="AJ55" s="425"/>
      <c r="AK55" s="426" t="s">
        <v>12</v>
      </c>
      <c r="AL55" s="428"/>
      <c r="AM55" s="425"/>
      <c r="AN55" s="426" t="s">
        <v>12</v>
      </c>
      <c r="AO55" s="427"/>
      <c r="AP55" s="424">
        <v>1.0</v>
      </c>
      <c r="AQ55" s="40"/>
      <c r="AR55" s="41"/>
      <c r="AS55" s="425" t="str">
        <f>AR56</f>
        <v/>
      </c>
      <c r="AT55" s="426" t="s">
        <v>12</v>
      </c>
      <c r="AU55" s="428" t="str">
        <f>AP56</f>
        <v/>
      </c>
      <c r="AV55" s="429">
        <f>IF(C55&gt;E55,2,"0")+IF(C55=E55,1)*IF(C55+E55=0,0,1)+IF(F55&gt;H55,2,"0")+IF(F55=H55,1)*IF(F55+H55=0,0,1)+IF(I55&gt;K55,2,"0")+IF(I55=K55,1)*IF(I55+K55=0,0,1)+IF(L55&gt;N55,2,"0")+IF(L55=N55,1)*IF(L55+N55=0,0,1)+IF(O55&gt;Q55,2,"0")+IF(O55=Q55,1)*IF(O55+Q55=0,0,1)+IF(R55&gt;T55,2,"0")+IF(R55=T55,1)*IF(R55+T55=0,0,1)+IF(U55&gt;W55,2,"0")+IF(U55=W55,1)*IF(U55+W55=0,0,1)+IF(X55&gt;Z55,2,"0")+IF(X55=Z55,1)*IF(X55+Z55=0,0,1)+IF(AA55&gt;AC55,2,"0")+IF(AA55=AC55,1)*IF(AA55+AC55=0,0,1)+IF(AD55&gt;AF55,2,"0")+IF(AD55=AF55,1)*IF(AD55+AF55=0,0,1)+IF(AG55&gt;AI55,2,"0")+IF(AG55=AI55,1)*IF(AG55+AI55=0,0,1)+IF(AJ55&gt;AL55,2,"0")+IF(AJ55=AL55,1)*IF(AJ55+AL55=0,0,1)+IF(AM55&gt;AO55,2,"0")+IF(AM55=AO55,1)*IF(AM55+AO55=0,0,1)+IF(AS55&gt;AU55,2,"0")+IF(AS55=AU55,1)*IF(AS55+AU55=0,0,1)</f>
        <v>0</v>
      </c>
      <c r="AW55" s="430">
        <f>SUM(C55,F55,I55,L55,O55,R55,U55,X55,AA55,AD55,AG55,AJ55,AM55,AS55)</f>
        <v>0</v>
      </c>
      <c r="AX55" s="446" t="s">
        <v>12</v>
      </c>
      <c r="AY55" s="432">
        <f>SUM(E55,H55,K55,N55,Q55,T55,W55,Z55,AC55,AF55,AI55,AL55,AO55,AU55)</f>
        <v>0</v>
      </c>
      <c r="AZ55" s="433">
        <f t="shared" si="9"/>
        <v>0</v>
      </c>
      <c r="BA55" s="434">
        <f>IF('poznámky'!K35=14,'poznámky'!A19)+IF('poznámky'!K36=14,'poznámky'!A20)+IF('poznámky'!K37=14,'poznámky'!A21)+IF('poznámky'!K38=14,'poznámky'!A22)+IF('poznámky'!K39=14,'poznámky'!A23)+IF('poznámky'!K40=14,'poznámky'!A24)+IF('poznámky'!K41=14,'poznámky'!A25)+IF('poznámky'!K42=14,'poznámky'!A26)+IF('poznámky'!K43=14,'poznámky'!A27)+IF('poznámky'!K44=14,'poznámky'!A28)+IF('poznámky'!K45=14,'poznámky'!A29)+IF('poznámky'!K46=14,'poznámky'!A30)+IF('poznámky'!K47=14,'poznámky'!A31)+IF('poznámky'!K48=14,'poznámky'!A32)+IF('poznámky'!K49=14,'poznámky'!A33)</f>
        <v>14</v>
      </c>
      <c r="BB55" s="435" t="s">
        <v>13</v>
      </c>
      <c r="BC55" s="436" t="str">
        <f t="shared" si="10"/>
        <v/>
      </c>
      <c r="BD55" s="437">
        <f>SUM(AV55,'poznámky'!E30)</f>
        <v>0</v>
      </c>
      <c r="BE55" s="438">
        <f>SUM(AW55,'poznámky'!F30)</f>
        <v>0</v>
      </c>
      <c r="BF55" s="439" t="s">
        <v>12</v>
      </c>
      <c r="BG55" s="440">
        <f>SUM(AY55,'poznámky'!H30)</f>
        <v>0</v>
      </c>
      <c r="BH55" s="441">
        <f t="shared" si="11"/>
        <v>0</v>
      </c>
      <c r="BI55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5" s="443" t="s">
        <v>13</v>
      </c>
      <c r="BK55" s="444" t="str">
        <f t="shared" si="12"/>
        <v/>
      </c>
      <c r="BM55" s="286"/>
    </row>
    <row r="56" ht="21.75" customHeight="1">
      <c r="A56" s="230">
        <v>15.0</v>
      </c>
      <c r="B56" s="423" t="str">
        <f>'poznámky'!D38</f>
        <v/>
      </c>
      <c r="C56" s="447"/>
      <c r="D56" s="448" t="s">
        <v>12</v>
      </c>
      <c r="E56" s="449"/>
      <c r="F56" s="447"/>
      <c r="G56" s="448" t="s">
        <v>12</v>
      </c>
      <c r="H56" s="449"/>
      <c r="I56" s="447"/>
      <c r="J56" s="448" t="s">
        <v>12</v>
      </c>
      <c r="K56" s="449"/>
      <c r="L56" s="447"/>
      <c r="M56" s="448" t="s">
        <v>12</v>
      </c>
      <c r="N56" s="449"/>
      <c r="O56" s="447"/>
      <c r="P56" s="448" t="s">
        <v>12</v>
      </c>
      <c r="Q56" s="449"/>
      <c r="R56" s="447"/>
      <c r="S56" s="448" t="s">
        <v>12</v>
      </c>
      <c r="T56" s="449"/>
      <c r="U56" s="447"/>
      <c r="V56" s="448" t="s">
        <v>12</v>
      </c>
      <c r="W56" s="449"/>
      <c r="X56" s="447"/>
      <c r="Y56" s="448" t="s">
        <v>12</v>
      </c>
      <c r="Z56" s="450"/>
      <c r="AA56" s="447"/>
      <c r="AB56" s="448" t="s">
        <v>12</v>
      </c>
      <c r="AC56" s="449"/>
      <c r="AD56" s="447"/>
      <c r="AE56" s="448" t="s">
        <v>12</v>
      </c>
      <c r="AF56" s="449"/>
      <c r="AG56" s="447"/>
      <c r="AH56" s="448" t="s">
        <v>12</v>
      </c>
      <c r="AI56" s="449"/>
      <c r="AJ56" s="447"/>
      <c r="AK56" s="448" t="s">
        <v>12</v>
      </c>
      <c r="AL56" s="451"/>
      <c r="AM56" s="447"/>
      <c r="AN56" s="448" t="s">
        <v>12</v>
      </c>
      <c r="AO56" s="449"/>
      <c r="AP56" s="447"/>
      <c r="AQ56" s="448" t="s">
        <v>12</v>
      </c>
      <c r="AR56" s="451"/>
      <c r="AS56" s="424" t="s">
        <v>48</v>
      </c>
      <c r="AT56" s="40"/>
      <c r="AU56" s="72"/>
      <c r="AV56" s="429">
        <f>IF(C56&gt;E56,2,"0")+IF(C56=E56,1)*IF(C56+E56=0,0,1)+IF(F56&gt;H56,2,"0")+IF(F56=H56,1)*IF(F56+H56=0,0,1)+IF(I56&gt;K56,2,"0")+IF(I56=K56,1)*IF(I56+K56=0,0,1)+IF(L56&gt;N56,2,"0")+IF(L56=N56,1)*IF(L56+N56=0,0,1)+IF(O56&gt;Q56,2,"0")+IF(O56=Q56,1)*IF(O56+Q56=0,0,1)+IF(R56&gt;T56,2,"0")+IF(R56=T56,1)*IF(R56+T56=0,0,1)+IF(U56&gt;W56,2,"0")+IF(U56=W56,1)*IF(U56+W56=0,0,1)+IF(X56&gt;Z56,2,"0")+IF(X56=Z56,1)*IF(X56+Z56=0,0,1)+IF(AA56&gt;AC56,2,"0")+IF(AA56=AC56,1)*IF(AA56+AC56=0,0,1)+IF(AD56&gt;AF56,2,"0")+IF(AD56=AF56,1)*IF(AD56+AF56=0,0,1)+IF(AG56&gt;AI56,2,"0")+IF(AG56=AI56,1)*IF(AG56+AI56=0,0,1)+IF(AJ56&gt;AL56,2,"0")+IF(AJ56=AL56,1)*IF(AJ56+AL56=0,0,1)+IF(AM56&gt;AO56,2,"0")+IF(AM56=AO56,1)*IF(AM56+AO56=0,0,1)+IF(AP56&gt;AR56,2,"0")+IF(AP56=AR56,1)*IF(AP56+AR56=0,0,1)</f>
        <v>0</v>
      </c>
      <c r="AW56" s="430">
        <f>SUM(C56,F56,I56,L56,O56,R56,U56,X56,AA56,AD56,AG56,AJ56,AM56,AP56)</f>
        <v>0</v>
      </c>
      <c r="AX56" s="452" t="s">
        <v>12</v>
      </c>
      <c r="AY56" s="432">
        <f>SUM(E56,H56,K56,N56,Q56,T56,W56,Z56,AC56,AF56,AI56,AL56,AO56,AR56)</f>
        <v>0</v>
      </c>
      <c r="AZ56" s="453">
        <f t="shared" si="9"/>
        <v>0</v>
      </c>
      <c r="BA56" s="454">
        <f>IF('poznámky'!K35=15,'poznámky'!A19)+IF('poznámky'!K36=15,'poznámky'!A20)+IF('poznámky'!K37=15,'poznámky'!A21)+IF('poznámky'!K38=15,'poznámky'!A22)+IF('poznámky'!K39=15,'poznámky'!A23)+IF('poznámky'!K40=15,'poznámky'!A24)+IF('poznámky'!K41=15,'poznámky'!A25)+IF('poznámky'!K42=15,'poznámky'!A26)+IF('poznámky'!K43=15,'poznámky'!A27)+IF('poznámky'!K44=15,'poznámky'!A28)+IF('poznámky'!K45=15,'poznámky'!A29)+IF('poznámky'!K46=15,'poznámky'!A30)+IF('poznámky'!K47=15,'poznámky'!A31)+IF('poznámky'!K48=15,'poznámky'!A32)+IF('poznámky'!K49=15,'poznámky'!A33)</f>
        <v>15</v>
      </c>
      <c r="BB56" s="435" t="s">
        <v>13</v>
      </c>
      <c r="BC56" s="436" t="str">
        <f t="shared" si="10"/>
        <v/>
      </c>
      <c r="BD56" s="437">
        <f>SUM(AV56,'poznámky'!E31)</f>
        <v>0</v>
      </c>
      <c r="BE56" s="438">
        <f>SUM(AW56,'poznámky'!F31)</f>
        <v>0</v>
      </c>
      <c r="BF56" s="439" t="s">
        <v>12</v>
      </c>
      <c r="BG56" s="440">
        <f>SUM(AY56,'poznámky'!H31)</f>
        <v>0</v>
      </c>
      <c r="BH56" s="441">
        <f t="shared" si="11"/>
        <v>0</v>
      </c>
      <c r="BI56" s="442">
        <f>IF('poznámky'!S35=1,'poznámky'!A19)+IF('poznámky'!S36=1,'poznámky'!A20)+IF('poznámky'!S37=1,'poznámky'!A21)+IF('poznámky'!S38=1,'poznámky'!A22)+IF('poznámky'!S39=1,'poznámky'!A23)+IF('poznámky'!S40=1,'poznámky'!A24)+IF('poznámky'!S41=1,'poznámky'!A25)+IF('poznámky'!S42=1,'poznámky'!A26)+IF('poznámky'!S43=1,'poznámky'!A27)+IF('poznámky'!S44=1,'poznámky'!A28)+IF('poznámky'!S45=1,'poznámky'!A29)+IF('poznámky'!S46=1,'poznámky'!A30)+IF('poznámky'!S47=1,'poznámky'!A31)+IF('poznámky'!S48=1,'poznámky'!A32)+IF('poznámky'!S49=1,'poznámky'!A33)</f>
        <v>1</v>
      </c>
      <c r="BJ56" s="443" t="s">
        <v>13</v>
      </c>
      <c r="BK56" s="444" t="str">
        <f t="shared" si="12"/>
        <v/>
      </c>
      <c r="BM56" s="286"/>
    </row>
    <row r="57" ht="21.75" customHeight="1">
      <c r="A57" s="148" t="s">
        <v>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149"/>
      <c r="BD57" s="241"/>
      <c r="BE57" s="241"/>
      <c r="BF57" s="241"/>
      <c r="BG57" s="241"/>
      <c r="BH57" s="241"/>
      <c r="BI57" s="241"/>
      <c r="BJ57" s="241"/>
      <c r="BK57" s="241"/>
      <c r="BM57" s="151"/>
    </row>
    <row r="58" ht="21.75" customHeight="1">
      <c r="A58" s="154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3"/>
      <c r="AV58" s="455" t="s">
        <v>1</v>
      </c>
      <c r="AW58" s="5"/>
      <c r="AX58" s="5"/>
      <c r="AY58" s="5"/>
      <c r="AZ58" s="5"/>
      <c r="BA58" s="5"/>
      <c r="BB58" s="5"/>
      <c r="BC58" s="6"/>
      <c r="BD58" s="156" t="s">
        <v>31</v>
      </c>
      <c r="BE58" s="2"/>
      <c r="BF58" s="2"/>
      <c r="BG58" s="2"/>
      <c r="BH58" s="2"/>
      <c r="BI58" s="2"/>
      <c r="BJ58" s="2"/>
      <c r="BK58" s="3"/>
      <c r="BM58" s="317"/>
    </row>
    <row r="59" ht="21.75" customHeight="1">
      <c r="A59" s="158"/>
      <c r="B59" s="159" t="s">
        <v>64</v>
      </c>
      <c r="C59" s="160">
        <v>1.0</v>
      </c>
      <c r="D59" s="12"/>
      <c r="E59" s="13"/>
      <c r="F59" s="161">
        <v>2.0</v>
      </c>
      <c r="G59" s="12"/>
      <c r="H59" s="13"/>
      <c r="I59" s="161">
        <v>3.0</v>
      </c>
      <c r="J59" s="12"/>
      <c r="K59" s="13"/>
      <c r="L59" s="161">
        <v>4.0</v>
      </c>
      <c r="M59" s="12"/>
      <c r="N59" s="13"/>
      <c r="O59" s="161">
        <v>5.0</v>
      </c>
      <c r="P59" s="12"/>
      <c r="Q59" s="13"/>
      <c r="R59" s="161">
        <v>6.0</v>
      </c>
      <c r="S59" s="12"/>
      <c r="T59" s="13"/>
      <c r="U59" s="161">
        <v>7.0</v>
      </c>
      <c r="V59" s="12"/>
      <c r="W59" s="13"/>
      <c r="X59" s="161">
        <v>8.0</v>
      </c>
      <c r="Y59" s="12"/>
      <c r="Z59" s="13"/>
      <c r="AA59" s="161">
        <v>9.0</v>
      </c>
      <c r="AB59" s="12"/>
      <c r="AC59" s="13"/>
      <c r="AD59" s="161">
        <v>10.0</v>
      </c>
      <c r="AE59" s="12"/>
      <c r="AF59" s="13"/>
      <c r="AG59" s="161">
        <v>11.0</v>
      </c>
      <c r="AH59" s="12"/>
      <c r="AI59" s="13"/>
      <c r="AJ59" s="161">
        <v>12.0</v>
      </c>
      <c r="AK59" s="12"/>
      <c r="AL59" s="13"/>
      <c r="AM59" s="161">
        <v>13.0</v>
      </c>
      <c r="AN59" s="12"/>
      <c r="AO59" s="13"/>
      <c r="AP59" s="161">
        <v>14.0</v>
      </c>
      <c r="AQ59" s="12"/>
      <c r="AR59" s="13"/>
      <c r="AS59" s="161">
        <v>15.0</v>
      </c>
      <c r="AT59" s="12"/>
      <c r="AU59" s="13"/>
      <c r="AV59" s="456">
        <v>16.0</v>
      </c>
      <c r="AW59" s="457">
        <v>17.0</v>
      </c>
      <c r="AX59" s="12"/>
      <c r="AY59" s="13"/>
      <c r="AZ59" s="458">
        <v>18.0</v>
      </c>
      <c r="BA59" s="457">
        <v>19.0</v>
      </c>
      <c r="BB59" s="12"/>
      <c r="BC59" s="17"/>
      <c r="BD59" s="165">
        <v>20.0</v>
      </c>
      <c r="BE59" s="166">
        <v>21.0</v>
      </c>
      <c r="BF59" s="12"/>
      <c r="BG59" s="13"/>
      <c r="BH59" s="165">
        <v>22.0</v>
      </c>
      <c r="BI59" s="166">
        <v>23.0</v>
      </c>
      <c r="BJ59" s="12"/>
      <c r="BK59" s="17"/>
      <c r="BM59" s="167"/>
    </row>
    <row r="60" ht="21.75" customHeight="1">
      <c r="A60" s="168"/>
      <c r="B60" s="415" t="s">
        <v>34</v>
      </c>
      <c r="C60" s="290" t="str">
        <f>B61</f>
        <v/>
      </c>
      <c r="D60" s="22"/>
      <c r="E60" s="23"/>
      <c r="F60" s="290" t="str">
        <f>B62</f>
        <v/>
      </c>
      <c r="G60" s="22"/>
      <c r="H60" s="23"/>
      <c r="I60" s="290" t="str">
        <f>B63</f>
        <v/>
      </c>
      <c r="J60" s="22"/>
      <c r="K60" s="23"/>
      <c r="L60" s="290" t="str">
        <f>B64</f>
        <v/>
      </c>
      <c r="M60" s="22"/>
      <c r="N60" s="23"/>
      <c r="O60" s="290" t="str">
        <f>B65</f>
        <v/>
      </c>
      <c r="P60" s="22"/>
      <c r="Q60" s="23"/>
      <c r="R60" s="290" t="str">
        <f>B66</f>
        <v/>
      </c>
      <c r="S60" s="22"/>
      <c r="T60" s="23"/>
      <c r="U60" s="290" t="str">
        <f>B67</f>
        <v/>
      </c>
      <c r="V60" s="22"/>
      <c r="W60" s="23"/>
      <c r="X60" s="290" t="str">
        <f>B68</f>
        <v/>
      </c>
      <c r="Y60" s="22"/>
      <c r="Z60" s="23"/>
      <c r="AA60" s="290" t="str">
        <f>B69</f>
        <v/>
      </c>
      <c r="AB60" s="22"/>
      <c r="AC60" s="23"/>
      <c r="AD60" s="290" t="str">
        <f>B70</f>
        <v/>
      </c>
      <c r="AE60" s="22"/>
      <c r="AF60" s="23"/>
      <c r="AG60" s="290" t="str">
        <f>B71</f>
        <v/>
      </c>
      <c r="AH60" s="22"/>
      <c r="AI60" s="23"/>
      <c r="AJ60" s="290" t="str">
        <f>B72</f>
        <v/>
      </c>
      <c r="AK60" s="22"/>
      <c r="AL60" s="24"/>
      <c r="AM60" s="290" t="str">
        <f>B73</f>
        <v/>
      </c>
      <c r="AN60" s="22"/>
      <c r="AO60" s="23"/>
      <c r="AP60" s="290" t="str">
        <f>B74</f>
        <v/>
      </c>
      <c r="AQ60" s="22"/>
      <c r="AR60" s="23"/>
      <c r="AS60" s="290" t="str">
        <f>B75</f>
        <v/>
      </c>
      <c r="AT60" s="22"/>
      <c r="AU60" s="23"/>
      <c r="AV60" s="459" t="s">
        <v>6</v>
      </c>
      <c r="AW60" s="460" t="s">
        <v>7</v>
      </c>
      <c r="AX60" s="22"/>
      <c r="AY60" s="31"/>
      <c r="AZ60" s="461" t="s">
        <v>8</v>
      </c>
      <c r="BA60" s="462" t="s">
        <v>9</v>
      </c>
      <c r="BB60" s="34"/>
      <c r="BC60" s="35"/>
      <c r="BD60" s="420" t="s">
        <v>6</v>
      </c>
      <c r="BE60" s="421" t="s">
        <v>7</v>
      </c>
      <c r="BF60" s="22"/>
      <c r="BG60" s="31"/>
      <c r="BH60" s="422" t="s">
        <v>8</v>
      </c>
      <c r="BI60" s="421" t="s">
        <v>9</v>
      </c>
      <c r="BJ60" s="22"/>
      <c r="BK60" s="179"/>
    </row>
    <row r="61" ht="21.75" customHeight="1">
      <c r="A61" s="180">
        <v>1.0</v>
      </c>
      <c r="B61" s="423" t="str">
        <f>'poznámky'!D25</f>
        <v/>
      </c>
      <c r="C61" s="424" t="s">
        <v>35</v>
      </c>
      <c r="D61" s="40"/>
      <c r="E61" s="41"/>
      <c r="F61" s="425" t="str">
        <f>E62</f>
        <v/>
      </c>
      <c r="G61" s="426" t="s">
        <v>12</v>
      </c>
      <c r="H61" s="427" t="str">
        <f>C62</f>
        <v/>
      </c>
      <c r="I61" s="425" t="str">
        <f>E63</f>
        <v/>
      </c>
      <c r="J61" s="426" t="s">
        <v>12</v>
      </c>
      <c r="K61" s="427" t="str">
        <f>C63</f>
        <v/>
      </c>
      <c r="L61" s="425" t="str">
        <f>E64</f>
        <v/>
      </c>
      <c r="M61" s="426" t="s">
        <v>12</v>
      </c>
      <c r="N61" s="427" t="str">
        <f>C64</f>
        <v/>
      </c>
      <c r="O61" s="425" t="str">
        <f>E65</f>
        <v/>
      </c>
      <c r="P61" s="426" t="s">
        <v>12</v>
      </c>
      <c r="Q61" s="427" t="str">
        <f>C65</f>
        <v/>
      </c>
      <c r="R61" s="425" t="str">
        <f>E66</f>
        <v/>
      </c>
      <c r="S61" s="426" t="s">
        <v>12</v>
      </c>
      <c r="T61" s="427" t="str">
        <f>C66</f>
        <v/>
      </c>
      <c r="U61" s="425" t="str">
        <f>E67</f>
        <v/>
      </c>
      <c r="V61" s="426" t="s">
        <v>12</v>
      </c>
      <c r="W61" s="427" t="str">
        <f>C67</f>
        <v/>
      </c>
      <c r="X61" s="425" t="str">
        <f>E68</f>
        <v/>
      </c>
      <c r="Y61" s="426" t="s">
        <v>12</v>
      </c>
      <c r="Z61" s="427" t="str">
        <f>C68</f>
        <v/>
      </c>
      <c r="AA61" s="425" t="str">
        <f>E69</f>
        <v/>
      </c>
      <c r="AB61" s="426" t="s">
        <v>12</v>
      </c>
      <c r="AC61" s="427" t="str">
        <f>C69</f>
        <v/>
      </c>
      <c r="AD61" s="425" t="str">
        <f>E70</f>
        <v/>
      </c>
      <c r="AE61" s="426" t="s">
        <v>12</v>
      </c>
      <c r="AF61" s="427" t="str">
        <f>C70</f>
        <v/>
      </c>
      <c r="AG61" s="425" t="str">
        <f>E71</f>
        <v/>
      </c>
      <c r="AH61" s="426" t="s">
        <v>12</v>
      </c>
      <c r="AI61" s="427" t="str">
        <f>C71</f>
        <v/>
      </c>
      <c r="AJ61" s="425" t="str">
        <f>E72</f>
        <v/>
      </c>
      <c r="AK61" s="426" t="s">
        <v>12</v>
      </c>
      <c r="AL61" s="428" t="str">
        <f>C72</f>
        <v/>
      </c>
      <c r="AM61" s="425" t="str">
        <f>E73</f>
        <v/>
      </c>
      <c r="AN61" s="426" t="s">
        <v>12</v>
      </c>
      <c r="AO61" s="427" t="str">
        <f>C73</f>
        <v/>
      </c>
      <c r="AP61" s="425" t="str">
        <f>E74</f>
        <v/>
      </c>
      <c r="AQ61" s="426" t="s">
        <v>12</v>
      </c>
      <c r="AR61" s="427" t="str">
        <f>C74</f>
        <v/>
      </c>
      <c r="AS61" s="425" t="str">
        <f>E75</f>
        <v/>
      </c>
      <c r="AT61" s="426" t="s">
        <v>12</v>
      </c>
      <c r="AU61" s="428" t="str">
        <f>C75</f>
        <v/>
      </c>
      <c r="AV61" s="463">
        <f>IF(F61&gt;H61,2,"0")+IF(F61=H61,1)*IF(F61+H61=0,0,1)+IF(I61&gt;K61,2,"0")+IF(I61=K61,1)*IF(I61+K61=0,0,1)+IF(L61&gt;N61,2,"0")+IF(L61=N61,1)*IF(L61+N61=0,0,1)+IF(O61&gt;Q61,2,"0")+IF(O61=Q61,1)*IF(O61+Q61=0,0,1)+IF(R61&gt;T61,2,"0")+IF(R61=T61,1)*IF(R61+T61=0,0,1)+IF(U61&gt;W61,2,"0")+IF(U61=W61,1)*IF(U61+W61=0,0,1)+IF(X61&gt;Z61,2,"0")+IF(X61=Z61,1)*IF(X61+Z61=0,0,1)+IF(AA61&gt;AC61,2,"0")+IF(AA61=AC61,1)*IF(AA61+AC61=0,0,1)+IF(AD61&gt;AF61,2,"0")+IF(AD61=AF61,1)*IF(AD61+AF61=0,0,1)+IF(AG61&gt;AI61,2,"0")+IF(AG61=AI61,1)*IF(AG61+AI61=0,0,1)+IF(AJ61&gt;AL61,2,"0")+IF(AJ61=AL61,1)*IF(AJ61+AL61=0,0,1)+IF(AM61&gt;AO61,2,"0")+IF(AM61=AO61,1)*IF(AM61+AO61=0,0,1)+IF(AP61&gt;AR61,2,"0")+IF(AP61=AR61,1)*IF(AP61+AR61=0,0,1)+IF(AS61&gt;AU61,2,"0")+IF(AS61=AU61,1)*IF(AS61+AU61=0,0,1)</f>
        <v>0</v>
      </c>
      <c r="AW61" s="464">
        <f>SUM(F61,I61,L61,O61,R61,U61,X61,AA61,AD61,AG61,AJ61,AM61,AP61,AS61)</f>
        <v>0</v>
      </c>
      <c r="AX61" s="465" t="s">
        <v>12</v>
      </c>
      <c r="AY61" s="466">
        <f>SUM(H61,K61,N61,Q61,T61,W61,Z61,AC61,AF61,AI61,AL61,AO61,AR61,AU61)</f>
        <v>0</v>
      </c>
      <c r="AZ61" s="467">
        <f t="shared" ref="AZ61:AZ75" si="13">AW61-AY61</f>
        <v>0</v>
      </c>
      <c r="BA61" s="468">
        <f>IF('poznámky'!K52=1,'poznámky'!A19)+IF('poznámky'!K53=1,'poznámky'!A20)+IF('poznámky'!K54=1,'poznámky'!A21)+IF('poznámky'!K55=1,'poznámky'!A22)+IF('poznámky'!K56=1,'poznámky'!A23)+IF('poznámky'!K57=1,'poznámky'!A24)+IF('poznámky'!K58=1,'poznámky'!A25)+IF('poznámky'!K59=1,'poznámky'!A26)+IF('poznámky'!K60=1,'poznámky'!A27)+IF('poznámky'!K61=1,'poznámky'!A28)+IF('poznámky'!K62=1,'poznámky'!A29)+IF('poznámky'!K63=1,'poznámky'!A30)+IF('poznámky'!K64=1,'poznámky'!A31)+IF('poznámky'!K65=1,'poznámky'!A32)+IF('poznámky'!K66=1,'poznámky'!A33)</f>
        <v>1</v>
      </c>
      <c r="BB61" s="469" t="s">
        <v>13</v>
      </c>
      <c r="BC61" s="470" t="str">
        <f t="shared" ref="BC61:BC75" si="14">B61</f>
        <v/>
      </c>
      <c r="BD61" s="437">
        <f>SUM(AV61,'poznámky'!E24)</f>
        <v>0</v>
      </c>
      <c r="BE61" s="438">
        <f>SUM(AW61,'poznámky'!F24)</f>
        <v>0</v>
      </c>
      <c r="BF61" s="439" t="s">
        <v>12</v>
      </c>
      <c r="BG61" s="440">
        <f>SUM(AY61,'poznámky'!H24)</f>
        <v>0</v>
      </c>
      <c r="BH61" s="441">
        <f t="shared" ref="BH61:BH75" si="15">BE61-BG61</f>
        <v>0</v>
      </c>
      <c r="BI61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1" s="443" t="s">
        <v>13</v>
      </c>
      <c r="BK61" s="444" t="str">
        <f t="shared" ref="BK61:BK75" si="16">B61</f>
        <v/>
      </c>
    </row>
    <row r="62" ht="21.75" customHeight="1">
      <c r="A62" s="180">
        <v>2.0</v>
      </c>
      <c r="B62" s="423" t="str">
        <f>'poznámky'!D26</f>
        <v/>
      </c>
      <c r="C62" s="425"/>
      <c r="D62" s="426" t="s">
        <v>12</v>
      </c>
      <c r="E62" s="427"/>
      <c r="F62" s="424" t="s">
        <v>36</v>
      </c>
      <c r="G62" s="40"/>
      <c r="H62" s="41"/>
      <c r="I62" s="425" t="str">
        <f>H63</f>
        <v/>
      </c>
      <c r="J62" s="426" t="s">
        <v>12</v>
      </c>
      <c r="K62" s="427" t="str">
        <f>F63</f>
        <v/>
      </c>
      <c r="L62" s="425" t="str">
        <f>H64</f>
        <v/>
      </c>
      <c r="M62" s="426" t="s">
        <v>12</v>
      </c>
      <c r="N62" s="427" t="str">
        <f>F64</f>
        <v/>
      </c>
      <c r="O62" s="425" t="str">
        <f>H65</f>
        <v/>
      </c>
      <c r="P62" s="426" t="s">
        <v>12</v>
      </c>
      <c r="Q62" s="427" t="str">
        <f>F65</f>
        <v/>
      </c>
      <c r="R62" s="425" t="str">
        <f>H66</f>
        <v/>
      </c>
      <c r="S62" s="426" t="s">
        <v>12</v>
      </c>
      <c r="T62" s="427" t="str">
        <f>F66</f>
        <v/>
      </c>
      <c r="U62" s="425" t="str">
        <f>H67</f>
        <v/>
      </c>
      <c r="V62" s="426" t="s">
        <v>12</v>
      </c>
      <c r="W62" s="427" t="str">
        <f>F67</f>
        <v/>
      </c>
      <c r="X62" s="425" t="str">
        <f>H68</f>
        <v/>
      </c>
      <c r="Y62" s="426" t="s">
        <v>12</v>
      </c>
      <c r="Z62" s="427" t="str">
        <f>F68</f>
        <v/>
      </c>
      <c r="AA62" s="425" t="str">
        <f>H69</f>
        <v/>
      </c>
      <c r="AB62" s="426" t="s">
        <v>12</v>
      </c>
      <c r="AC62" s="427" t="str">
        <f>F69</f>
        <v/>
      </c>
      <c r="AD62" s="425" t="str">
        <f>H70</f>
        <v/>
      </c>
      <c r="AE62" s="426" t="s">
        <v>12</v>
      </c>
      <c r="AF62" s="427" t="str">
        <f>F70</f>
        <v/>
      </c>
      <c r="AG62" s="425" t="str">
        <f>H71</f>
        <v/>
      </c>
      <c r="AH62" s="426" t="s">
        <v>12</v>
      </c>
      <c r="AI62" s="427" t="str">
        <f>F71</f>
        <v/>
      </c>
      <c r="AJ62" s="425" t="str">
        <f>H72</f>
        <v/>
      </c>
      <c r="AK62" s="426" t="s">
        <v>12</v>
      </c>
      <c r="AL62" s="428" t="str">
        <f>F72</f>
        <v/>
      </c>
      <c r="AM62" s="425" t="str">
        <f>H73</f>
        <v/>
      </c>
      <c r="AN62" s="426" t="s">
        <v>12</v>
      </c>
      <c r="AO62" s="427" t="str">
        <f>F73</f>
        <v/>
      </c>
      <c r="AP62" s="425" t="str">
        <f>H74</f>
        <v/>
      </c>
      <c r="AQ62" s="426" t="s">
        <v>12</v>
      </c>
      <c r="AR62" s="427" t="str">
        <f>F74</f>
        <v/>
      </c>
      <c r="AS62" s="425" t="str">
        <f>H75</f>
        <v/>
      </c>
      <c r="AT62" s="426" t="s">
        <v>12</v>
      </c>
      <c r="AU62" s="428" t="str">
        <f>F75</f>
        <v/>
      </c>
      <c r="AV62" s="463">
        <f>IF(C62&gt;E62,2,"0")+IF(C62=E62,1)*IF(C62+E62=0,0,1)+IF(I62&gt;K62,2,"0")+IF(I62=K62,1)*IF(I62+K62=0,0,1)+IF(L62&gt;N62,2,"0")+IF(L62=N62,1)*IF(L62+N62=0,0,1)+IF(O62&gt;Q62,2,"0")+IF(O62=Q62,1)*IF(O62+Q62=0,0,1)+IF(R62&gt;T62,2,"0")+IF(R62=T62,1)*IF(R62+T62=0,0,1)+IF(U62&gt;W62,2,"0")+IF(U62=W62,1)*IF(U62+W62=0,0,1)+IF(X62&gt;Z62,2,"0")+IF(X62=Z62,1)*IF(X62+Z62=0,0,1)+IF(AA62&gt;AC62,2,"0")+IF(AA62=AC62,1)*IF(AA62+AC62=0,0,1)+IF(AD62&gt;AF62,2,"0")+IF(AD62=AF62,1)*IF(AD62+AF62=0,0,1)+IF(AG62&gt;AI62,2,"0")+IF(AG62=AI62,1)*IF(AG62+AI62=0,0,1)+IF(AJ62&gt;AL62,2,"0")+IF(AJ62=AL62,1)*IF(AJ62+AL62=0,0,1)+IF(AM62&gt;AO62,2,"0")+IF(AM62=AO62,1)*IF(AM62+AO62=0,0,1)+IF(AP62&gt;AR62,2,"0")+IF(AP62=AR62,1)*IF(AP62+AR62=0,0,1)+IF(AS62&gt;AU62,2,"0")+IF(AS62=AU62,1)*IF(AS62+AU62=0,0,1)</f>
        <v>0</v>
      </c>
      <c r="AW62" s="464">
        <f>SUM(C62,I62,L62,O62,R62,U62,X62,AA62,AD62,AG62,AJ62,AM62,AP62,AS62)</f>
        <v>0</v>
      </c>
      <c r="AX62" s="465" t="s">
        <v>12</v>
      </c>
      <c r="AY62" s="466">
        <f>SUM(E62,K62,N62,Q62,T62,W62,Z62,AC62,AF62,AI62,AL62,AO62,AR62,AU62)</f>
        <v>0</v>
      </c>
      <c r="AZ62" s="467">
        <f t="shared" si="13"/>
        <v>0</v>
      </c>
      <c r="BA62" s="468">
        <f>IF('poznámky'!K52=2,'poznámky'!A19)+IF('poznámky'!K53=2,'poznámky'!A20)+IF('poznámky'!K54=2,'poznámky'!A21)+IF('poznámky'!K55=2,'poznámky'!A22)+IF('poznámky'!K56=2,'poznámky'!A23)+IF('poznámky'!K57=2,'poznámky'!A24)+IF('poznámky'!K58=2,'poznámky'!A25)+IF('poznámky'!K59=2,'poznámky'!A26)+IF('poznámky'!K60=2,'poznámky'!A27)+IF('poznámky'!K61=2,'poznámky'!A28)+IF('poznámky'!K62=2,'poznámky'!A29)+IF('poznámky'!K63=2,'poznámky'!A30)+IF('poznámky'!K64=2,'poznámky'!A31)+IF('poznámky'!K65=2,'poznámky'!A32)+IF('poznámky'!K66=2,'poznámky'!A33)</f>
        <v>2</v>
      </c>
      <c r="BB62" s="469" t="s">
        <v>13</v>
      </c>
      <c r="BC62" s="470" t="str">
        <f t="shared" si="14"/>
        <v/>
      </c>
      <c r="BD62" s="437">
        <f>SUM(AV62,'poznámky'!E25)</f>
        <v>0</v>
      </c>
      <c r="BE62" s="438">
        <f>SUM(AW62,'poznámky'!F25)</f>
        <v>0</v>
      </c>
      <c r="BF62" s="439" t="s">
        <v>12</v>
      </c>
      <c r="BG62" s="440">
        <f>SUM(AY62,'poznámky'!H25)</f>
        <v>0</v>
      </c>
      <c r="BH62" s="441">
        <f t="shared" si="15"/>
        <v>0</v>
      </c>
      <c r="BI62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2" s="443" t="s">
        <v>13</v>
      </c>
      <c r="BK62" s="444" t="str">
        <f t="shared" si="16"/>
        <v/>
      </c>
    </row>
    <row r="63" ht="21.75" customHeight="1">
      <c r="A63" s="180">
        <v>3.0</v>
      </c>
      <c r="B63" s="423" t="str">
        <f>'poznámky'!D27</f>
        <v/>
      </c>
      <c r="C63" s="425"/>
      <c r="D63" s="426" t="s">
        <v>12</v>
      </c>
      <c r="E63" s="427"/>
      <c r="F63" s="425"/>
      <c r="G63" s="426" t="s">
        <v>12</v>
      </c>
      <c r="H63" s="427"/>
      <c r="I63" s="424" t="s">
        <v>36</v>
      </c>
      <c r="J63" s="40"/>
      <c r="K63" s="41"/>
      <c r="L63" s="425" t="str">
        <f>K64</f>
        <v/>
      </c>
      <c r="M63" s="426" t="s">
        <v>12</v>
      </c>
      <c r="N63" s="427" t="str">
        <f>I64</f>
        <v/>
      </c>
      <c r="O63" s="425" t="str">
        <f>K65</f>
        <v/>
      </c>
      <c r="P63" s="426" t="s">
        <v>12</v>
      </c>
      <c r="Q63" s="427" t="str">
        <f>I65</f>
        <v/>
      </c>
      <c r="R63" s="425" t="str">
        <f>K66</f>
        <v/>
      </c>
      <c r="S63" s="426" t="s">
        <v>12</v>
      </c>
      <c r="T63" s="427" t="str">
        <f>I66</f>
        <v/>
      </c>
      <c r="U63" s="425" t="str">
        <f>K67</f>
        <v/>
      </c>
      <c r="V63" s="426" t="s">
        <v>12</v>
      </c>
      <c r="W63" s="427" t="str">
        <f>I67</f>
        <v/>
      </c>
      <c r="X63" s="425" t="str">
        <f>K68</f>
        <v/>
      </c>
      <c r="Y63" s="426" t="s">
        <v>12</v>
      </c>
      <c r="Z63" s="427" t="str">
        <f>I68</f>
        <v/>
      </c>
      <c r="AA63" s="425" t="str">
        <f>K69</f>
        <v/>
      </c>
      <c r="AB63" s="426" t="s">
        <v>12</v>
      </c>
      <c r="AC63" s="427" t="str">
        <f>I69</f>
        <v/>
      </c>
      <c r="AD63" s="425" t="str">
        <f>K70</f>
        <v/>
      </c>
      <c r="AE63" s="426" t="s">
        <v>12</v>
      </c>
      <c r="AF63" s="427" t="str">
        <f>I70</f>
        <v/>
      </c>
      <c r="AG63" s="425" t="str">
        <f>K71</f>
        <v/>
      </c>
      <c r="AH63" s="426" t="s">
        <v>12</v>
      </c>
      <c r="AI63" s="427" t="str">
        <f>I71</f>
        <v/>
      </c>
      <c r="AJ63" s="425" t="str">
        <f>K72</f>
        <v/>
      </c>
      <c r="AK63" s="426" t="s">
        <v>12</v>
      </c>
      <c r="AL63" s="428" t="str">
        <f>I72</f>
        <v/>
      </c>
      <c r="AM63" s="425" t="str">
        <f>K73</f>
        <v/>
      </c>
      <c r="AN63" s="426" t="s">
        <v>12</v>
      </c>
      <c r="AO63" s="427" t="str">
        <f>I73</f>
        <v/>
      </c>
      <c r="AP63" s="425" t="str">
        <f>K74</f>
        <v/>
      </c>
      <c r="AQ63" s="426" t="s">
        <v>12</v>
      </c>
      <c r="AR63" s="427" t="str">
        <f>I74</f>
        <v/>
      </c>
      <c r="AS63" s="425" t="str">
        <f>K75</f>
        <v/>
      </c>
      <c r="AT63" s="426" t="s">
        <v>12</v>
      </c>
      <c r="AU63" s="428" t="str">
        <f>I75</f>
        <v/>
      </c>
      <c r="AV63" s="463">
        <f>IF(C63&gt;E63,2,"0")+IF(C63=E63,1)*IF(C63+E63=0,0,1)+IF(F63&gt;H63,2,"0")+IF(F63=H63,1)*IF(F63+H63=0,0,1)+IF(L63&gt;N63,2,"0")+IF(L63=N63,1)*IF(L63+N63=0,0,1)+IF(O63&gt;Q63,2,"0")+IF(O63=Q63,1)*IF(O63+Q63=0,0,1)+IF(R63&gt;T63,2,"0")+IF(R63=T63,1)*IF(R63+T63=0,0,1)+IF(U63&gt;W63,2,"0")+IF(U63=W63,1)*IF(U63+W63=0,0,1)+IF(X63&gt;Z63,2,"0")+IF(X63=Z63,1)*IF(X63+Z63=0,0,1)+IF(AA63&gt;AC63,2,"0")+IF(AA63=AC63,1)*IF(AA63+AC63=0,0,1)+IF(AD63&gt;AF63,2,"0")+IF(AD63=AF63,1)*IF(AD63+AF63=0,0,1)+IF(AG63&gt;AI63,2,"0")+IF(AG63=AI63,1)*IF(AG63+AI63=0,0,1)+IF(AJ63&gt;AL63,2,"0")+IF(AJ63=AL63,1)*IF(AJ63+AL63=0,0,1)+IF(AM63&gt;AO63,2,"0")+IF(AM63=AO63,1)*IF(AM63+AO63=0,0,1)+IF(AP63&gt;AR63,2,"0")+IF(AP63=AR63,1)*IF(AP63+AR63=0,0,1)+IF(AS63&gt;AU63,2,"0")+IF(AS63=AU63,1)*IF(AS63+AU63=0,0,1)</f>
        <v>0</v>
      </c>
      <c r="AW63" s="464">
        <f>SUM(C63,F63,L63,O63,R63,U63,X63,AA63,AD63,AG63,AJ63,AM63,AP63,AS63)</f>
        <v>0</v>
      </c>
      <c r="AX63" s="465" t="s">
        <v>12</v>
      </c>
      <c r="AY63" s="466">
        <f>SUM(E63,H63,N63,Q63,T63,W63,Z63,AC63,AF63,AI63,AL63,AO63,AR63,AU63)</f>
        <v>0</v>
      </c>
      <c r="AZ63" s="467">
        <f t="shared" si="13"/>
        <v>0</v>
      </c>
      <c r="BA63" s="468">
        <f>IF('poznámky'!K52=3,'poznámky'!A19)+IF('poznámky'!K53=3,'poznámky'!A20)+IF('poznámky'!K54=3,'poznámky'!A21)+IF('poznámky'!K55=3,'poznámky'!A22)+IF('poznámky'!K56=3,'poznámky'!A23)+IF('poznámky'!K57=3,'poznámky'!A24)+IF('poznámky'!K58=3,'poznámky'!A25)+IF('poznámky'!K59=3,'poznámky'!A26)+IF('poznámky'!K60=3,'poznámky'!A27)+IF('poznámky'!K61=3,'poznámky'!A28)+IF('poznámky'!K62=3,'poznámky'!A29)+IF('poznámky'!K63=3,'poznámky'!A30)+IF('poznámky'!K64=3,'poznámky'!A31)+IF('poznámky'!K65=3,'poznámky'!A32)+IF('poznámky'!K66=3,'poznámky'!A33)</f>
        <v>3</v>
      </c>
      <c r="BB63" s="469" t="s">
        <v>13</v>
      </c>
      <c r="BC63" s="470" t="str">
        <f t="shared" si="14"/>
        <v/>
      </c>
      <c r="BD63" s="437">
        <f>SUM(AV63,'poznámky'!E26)</f>
        <v>0</v>
      </c>
      <c r="BE63" s="438">
        <f>SUM(AW63,'poznámky'!F26)</f>
        <v>0</v>
      </c>
      <c r="BF63" s="439" t="s">
        <v>12</v>
      </c>
      <c r="BG63" s="440">
        <f>SUM(AY63,'poznámky'!H26)</f>
        <v>0</v>
      </c>
      <c r="BH63" s="441">
        <f t="shared" si="15"/>
        <v>0</v>
      </c>
      <c r="BI63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3" s="443" t="s">
        <v>13</v>
      </c>
      <c r="BK63" s="444" t="str">
        <f t="shared" si="16"/>
        <v/>
      </c>
    </row>
    <row r="64" ht="21.75" customHeight="1">
      <c r="A64" s="180">
        <v>4.0</v>
      </c>
      <c r="B64" s="423" t="str">
        <f>'poznámky'!D28</f>
        <v/>
      </c>
      <c r="C64" s="425"/>
      <c r="D64" s="426" t="s">
        <v>12</v>
      </c>
      <c r="E64" s="427"/>
      <c r="F64" s="425"/>
      <c r="G64" s="426" t="s">
        <v>12</v>
      </c>
      <c r="H64" s="427"/>
      <c r="I64" s="425"/>
      <c r="J64" s="426" t="s">
        <v>12</v>
      </c>
      <c r="K64" s="427"/>
      <c r="L64" s="424" t="s">
        <v>37</v>
      </c>
      <c r="M64" s="40"/>
      <c r="N64" s="41"/>
      <c r="O64" s="425" t="str">
        <f>N65</f>
        <v/>
      </c>
      <c r="P64" s="426" t="s">
        <v>12</v>
      </c>
      <c r="Q64" s="427" t="str">
        <f>L65</f>
        <v/>
      </c>
      <c r="R64" s="425" t="str">
        <f>N66</f>
        <v/>
      </c>
      <c r="S64" s="426" t="s">
        <v>12</v>
      </c>
      <c r="T64" s="427" t="str">
        <f>L66</f>
        <v/>
      </c>
      <c r="U64" s="425" t="str">
        <f>N67</f>
        <v/>
      </c>
      <c r="V64" s="426" t="s">
        <v>12</v>
      </c>
      <c r="W64" s="427" t="str">
        <f>L67</f>
        <v/>
      </c>
      <c r="X64" s="425" t="str">
        <f>N68</f>
        <v/>
      </c>
      <c r="Y64" s="426" t="s">
        <v>12</v>
      </c>
      <c r="Z64" s="427" t="str">
        <f>L68</f>
        <v/>
      </c>
      <c r="AA64" s="425" t="str">
        <f>N69</f>
        <v/>
      </c>
      <c r="AB64" s="426" t="s">
        <v>12</v>
      </c>
      <c r="AC64" s="427" t="str">
        <f>L69</f>
        <v/>
      </c>
      <c r="AD64" s="425" t="str">
        <f>N70</f>
        <v/>
      </c>
      <c r="AE64" s="426" t="s">
        <v>12</v>
      </c>
      <c r="AF64" s="427" t="str">
        <f>L70</f>
        <v/>
      </c>
      <c r="AG64" s="425" t="str">
        <f>N71</f>
        <v/>
      </c>
      <c r="AH64" s="426" t="s">
        <v>12</v>
      </c>
      <c r="AI64" s="427" t="str">
        <f>L71</f>
        <v/>
      </c>
      <c r="AJ64" s="425" t="str">
        <f>N72</f>
        <v/>
      </c>
      <c r="AK64" s="426" t="s">
        <v>12</v>
      </c>
      <c r="AL64" s="428" t="str">
        <f>L72</f>
        <v/>
      </c>
      <c r="AM64" s="425" t="str">
        <f>N73</f>
        <v/>
      </c>
      <c r="AN64" s="426" t="s">
        <v>12</v>
      </c>
      <c r="AO64" s="427" t="str">
        <f>L73</f>
        <v/>
      </c>
      <c r="AP64" s="425" t="str">
        <f>N74</f>
        <v/>
      </c>
      <c r="AQ64" s="426" t="s">
        <v>12</v>
      </c>
      <c r="AR64" s="427" t="str">
        <f>L74</f>
        <v/>
      </c>
      <c r="AS64" s="425" t="str">
        <f>N75</f>
        <v/>
      </c>
      <c r="AT64" s="426" t="s">
        <v>12</v>
      </c>
      <c r="AU64" s="428" t="str">
        <f>L75</f>
        <v/>
      </c>
      <c r="AV64" s="463">
        <f>IF(C64&gt;E64,2,"0")+IF(C64=E64,1)*IF(C64+E64=0,0,1)+IF(F64&gt;H64,2,"0")+IF(F64=H64,1)*IF(F64+H64=0,0,1)+IF(I64&gt;K64,2,"0")+IF(I64=K64,1)*IF(I64+K64=0,0,1)+IF(O64&gt;Q64,2,"0")+IF(O64=Q64,1)*IF(O64+Q64=0,0,1)+IF(R64&gt;T64,2,"0")+IF(R64=T64,1)*IF(R64+T64=0,0,1)+IF(U64&gt;W64,2,"0")+IF(U64=W64,1)*IF(U64+W64=0,0,1)+IF(X64&gt;Z64,2,"0")+IF(X64=Z64,1)*IF(X64+Z64=0,0,1)+IF(AA64&gt;AC64,2,"0")+IF(AA64=AC64,1)*IF(AA64+AC64=0,0,1)+IF(AD64&gt;AF64,2,"0")+IF(AD64=AF64,1)*IF(AD64+AF64=0,0,1)+IF(AG64&gt;AI64,2,"0")+IF(AG64=AI64,1)*IF(AG64+AI64=0,0,1)+IF(AJ64&gt;AL64,2,"0")+IF(AJ64=AL64,1)*IF(AJ64+AL64=0,0,1)+IF(AM64&gt;AO64,2,"0")+IF(AM64=AO64,1)*IF(AM64+AO64=0,0,1)+IF(AP64&gt;AR64,2,"0")+IF(AP64=AR64,1)*IF(AP64+AR64=0,0,1)+IF(AS64&gt;AU64,2,"0")+IF(AS64=AU64,1)*IF(AS64+AU64=0,0,1)</f>
        <v>0</v>
      </c>
      <c r="AW64" s="464">
        <f>SUM(C64,F64,I64,O64,R64,U64,X64,AA64,AD64,AG64,AJ64,AM64,AP64,AS64)</f>
        <v>0</v>
      </c>
      <c r="AX64" s="465" t="s">
        <v>12</v>
      </c>
      <c r="AY64" s="466">
        <f>SUM(E64,H64,K64,Q64,T64,W64,Z64,AC64,AF64,AI64,AL64,AO64,AR64,AU64)</f>
        <v>0</v>
      </c>
      <c r="AZ64" s="467">
        <f t="shared" si="13"/>
        <v>0</v>
      </c>
      <c r="BA64" s="468">
        <f>IF('poznámky'!K52=4,'poznámky'!A19)+IF('poznámky'!K53=4,'poznámky'!A20)+IF('poznámky'!K54=4,'poznámky'!A21)+IF('poznámky'!K55=4,'poznámky'!A22)+IF('poznámky'!K56=4,'poznámky'!A23)+IF('poznámky'!K57=4,'poznámky'!A24)+IF('poznámky'!K58=4,'poznámky'!A25)+IF('poznámky'!K59=4,'poznámky'!A26)+IF('poznámky'!K60=4,'poznámky'!A27)+IF('poznámky'!K61=4,'poznámky'!A28)+IF('poznámky'!K62=4,'poznámky'!A29)+IF('poznámky'!K63=4,'poznámky'!A30)+IF('poznámky'!K64=4,'poznámky'!A31)+IF('poznámky'!K65=4,'poznámky'!A32)+IF('poznámky'!K66=4,'poznámky'!A33)</f>
        <v>4</v>
      </c>
      <c r="BB64" s="469" t="s">
        <v>13</v>
      </c>
      <c r="BC64" s="470" t="str">
        <f t="shared" si="14"/>
        <v/>
      </c>
      <c r="BD64" s="437">
        <f>SUM(AV64,'poznámky'!E27)</f>
        <v>0</v>
      </c>
      <c r="BE64" s="438">
        <f>SUM(AW64,'poznámky'!F27)</f>
        <v>0</v>
      </c>
      <c r="BF64" s="439" t="s">
        <v>12</v>
      </c>
      <c r="BG64" s="440">
        <f>SUM(AY64,'poznámky'!H27)</f>
        <v>0</v>
      </c>
      <c r="BH64" s="441">
        <f t="shared" si="15"/>
        <v>0</v>
      </c>
      <c r="BI64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4" s="443" t="s">
        <v>13</v>
      </c>
      <c r="BK64" s="444" t="str">
        <f t="shared" si="16"/>
        <v/>
      </c>
      <c r="BM64" s="333"/>
    </row>
    <row r="65" ht="21.75" customHeight="1">
      <c r="A65" s="180">
        <v>5.0</v>
      </c>
      <c r="B65" s="423" t="str">
        <f>'poznámky'!D29</f>
        <v/>
      </c>
      <c r="C65" s="425"/>
      <c r="D65" s="426" t="s">
        <v>12</v>
      </c>
      <c r="E65" s="427"/>
      <c r="F65" s="425"/>
      <c r="G65" s="426" t="s">
        <v>12</v>
      </c>
      <c r="H65" s="427"/>
      <c r="I65" s="425"/>
      <c r="J65" s="426" t="s">
        <v>12</v>
      </c>
      <c r="K65" s="427"/>
      <c r="L65" s="425"/>
      <c r="M65" s="426" t="s">
        <v>12</v>
      </c>
      <c r="N65" s="427"/>
      <c r="O65" s="424" t="s">
        <v>39</v>
      </c>
      <c r="P65" s="40"/>
      <c r="Q65" s="41"/>
      <c r="R65" s="425" t="str">
        <f>Q66</f>
        <v/>
      </c>
      <c r="S65" s="426" t="s">
        <v>12</v>
      </c>
      <c r="T65" s="427" t="str">
        <f>O66</f>
        <v/>
      </c>
      <c r="U65" s="425" t="str">
        <f>Q67</f>
        <v/>
      </c>
      <c r="V65" s="426" t="s">
        <v>12</v>
      </c>
      <c r="W65" s="427" t="str">
        <f>O67</f>
        <v/>
      </c>
      <c r="X65" s="425" t="str">
        <f>Q68</f>
        <v/>
      </c>
      <c r="Y65" s="426" t="s">
        <v>12</v>
      </c>
      <c r="Z65" s="427" t="str">
        <f>O68</f>
        <v/>
      </c>
      <c r="AA65" s="425" t="str">
        <f>Q69</f>
        <v/>
      </c>
      <c r="AB65" s="426" t="s">
        <v>12</v>
      </c>
      <c r="AC65" s="427" t="str">
        <f>O69</f>
        <v/>
      </c>
      <c r="AD65" s="425" t="str">
        <f>Q70</f>
        <v/>
      </c>
      <c r="AE65" s="426" t="s">
        <v>12</v>
      </c>
      <c r="AF65" s="427" t="str">
        <f>O70</f>
        <v/>
      </c>
      <c r="AG65" s="425" t="str">
        <f>Q71</f>
        <v/>
      </c>
      <c r="AH65" s="426" t="s">
        <v>12</v>
      </c>
      <c r="AI65" s="427" t="str">
        <f>O71</f>
        <v/>
      </c>
      <c r="AJ65" s="425" t="str">
        <f>Q72</f>
        <v/>
      </c>
      <c r="AK65" s="426" t="s">
        <v>12</v>
      </c>
      <c r="AL65" s="428" t="str">
        <f>O72</f>
        <v/>
      </c>
      <c r="AM65" s="425" t="str">
        <f>Q73</f>
        <v/>
      </c>
      <c r="AN65" s="426" t="s">
        <v>12</v>
      </c>
      <c r="AO65" s="427" t="str">
        <f>O73</f>
        <v/>
      </c>
      <c r="AP65" s="425" t="str">
        <f>Q74</f>
        <v/>
      </c>
      <c r="AQ65" s="426" t="s">
        <v>12</v>
      </c>
      <c r="AR65" s="427" t="str">
        <f>O74</f>
        <v/>
      </c>
      <c r="AS65" s="425" t="str">
        <f>Q75</f>
        <v/>
      </c>
      <c r="AT65" s="426" t="s">
        <v>12</v>
      </c>
      <c r="AU65" s="428" t="str">
        <f>O75</f>
        <v/>
      </c>
      <c r="AV65" s="463">
        <f>IF(C65&gt;E65,2,"0")+IF(C65=E65,1)*IF(C65+E65=0,0,1)+IF(F65&gt;H65,2,"0")+IF(F65=H65,1)*IF(F65+H65=0,0,1)+IF(I65&gt;K65,2,"0")+IF(I65=K65,1)*IF(I65+K65=0,0,1)+IF(L65&gt;N65,2,"0")+IF(L65=N65,1)*IF(L65+N65=0,0,1)+IF(R65&gt;T65,2,"0")+IF(R65=T65,1)*IF(R65+T65=0,0,1)+IF(U65&gt;W65,2,"0")+IF(U65=W65,1)*IF(U65+W65=0,0,1)+IF(X65&gt;Z65,2,"0")+IF(X65=Z65,1)*IF(X65+Z65=0,0,1)+IF(AA65&gt;AC65,2,"0")+IF(AA65=AC65,1)*IF(AA65+AC65=0,0,1)+IF(AD65&gt;AF65,2,"0")+IF(AD65=AF65,1)*IF(AD65+AF65=0,0,1)+IF(AG65&gt;AI65,2,"0")+IF(AG65=AI65,1)*IF(AG65+AI65=0,0,1)+IF(AJ65&gt;AL65,2,"0")+IF(AJ65=AL65,1)*IF(AJ65+AL65=0,0,1)+IF(AM65&gt;AO65,2,"0")+IF(AM65=AO65,1)*IF(AM65+AO65=0,0,1)+IF(AP65&gt;AR65,2,"0")+IF(AP65=AR65,1)*IF(AP65+AR65=0,0,1)+IF(AS65&gt;AU65,2,"0")+IF(AS65=AU65,1)*IF(AS65+AU65=0,0,1)</f>
        <v>0</v>
      </c>
      <c r="AW65" s="464">
        <f>SUM(C65,F65,I65,L65,R65,U65,X65,AA65,AD65,AG65,AJ65,AM65,AP65,AS65)</f>
        <v>0</v>
      </c>
      <c r="AX65" s="465" t="s">
        <v>12</v>
      </c>
      <c r="AY65" s="466">
        <f>SUM(E65,H65,K65,N65,T65,W65,Z65,AC65,AF65,AI65,AL65,AO65,AR65,AU65)</f>
        <v>0</v>
      </c>
      <c r="AZ65" s="467">
        <f t="shared" si="13"/>
        <v>0</v>
      </c>
      <c r="BA65" s="468">
        <f>IF('poznámky'!K52=5,'poznámky'!A19)+IF('poznámky'!K53=5,'poznámky'!A20)+IF('poznámky'!K54=5,'poznámky'!A21)+IF('poznámky'!K55=5,'poznámky'!A22)+IF('poznámky'!K56=5,'poznámky'!A23)+IF('poznámky'!K57=5,'poznámky'!A24)+IF('poznámky'!K58=5,'poznámky'!A25)+IF('poznámky'!K59=5,'poznámky'!A26)+IF('poznámky'!K60=5,'poznámky'!A27)+IF('poznámky'!K61=5,'poznámky'!A28)+IF('poznámky'!K62=5,'poznámky'!A29)+IF('poznámky'!K63=5,'poznámky'!A30)+IF('poznámky'!K64=5,'poznámky'!A31)+IF('poznámky'!K65=5,'poznámky'!A32)+IF('poznámky'!K66=5,'poznámky'!A33)</f>
        <v>5</v>
      </c>
      <c r="BB65" s="469" t="s">
        <v>13</v>
      </c>
      <c r="BC65" s="470" t="str">
        <f t="shared" si="14"/>
        <v/>
      </c>
      <c r="BD65" s="437">
        <f>SUM(AV65,'poznámky'!E28)</f>
        <v>0</v>
      </c>
      <c r="BE65" s="438">
        <f>SUM(AW65,'poznámky'!F28)</f>
        <v>0</v>
      </c>
      <c r="BF65" s="439" t="s">
        <v>12</v>
      </c>
      <c r="BG65" s="440">
        <f>SUM(AY65,'poznámky'!H28)</f>
        <v>0</v>
      </c>
      <c r="BH65" s="441">
        <f t="shared" si="15"/>
        <v>0</v>
      </c>
      <c r="BI65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5" s="443" t="s">
        <v>13</v>
      </c>
      <c r="BK65" s="444" t="str">
        <f t="shared" si="16"/>
        <v/>
      </c>
    </row>
    <row r="66" ht="21.75" customHeight="1">
      <c r="A66" s="180">
        <v>6.0</v>
      </c>
      <c r="B66" s="423" t="str">
        <f>'poznámky'!D30</f>
        <v/>
      </c>
      <c r="C66" s="425"/>
      <c r="D66" s="426" t="s">
        <v>12</v>
      </c>
      <c r="E66" s="427"/>
      <c r="F66" s="425"/>
      <c r="G66" s="426" t="s">
        <v>12</v>
      </c>
      <c r="H66" s="427"/>
      <c r="I66" s="425"/>
      <c r="J66" s="426" t="s">
        <v>12</v>
      </c>
      <c r="K66" s="427"/>
      <c r="L66" s="425"/>
      <c r="M66" s="426" t="s">
        <v>12</v>
      </c>
      <c r="N66" s="427"/>
      <c r="O66" s="425"/>
      <c r="P66" s="426" t="s">
        <v>12</v>
      </c>
      <c r="Q66" s="427"/>
      <c r="R66" s="424" t="s">
        <v>40</v>
      </c>
      <c r="S66" s="40"/>
      <c r="T66" s="41"/>
      <c r="U66" s="425" t="str">
        <f>T67</f>
        <v/>
      </c>
      <c r="V66" s="426" t="s">
        <v>12</v>
      </c>
      <c r="W66" s="427" t="str">
        <f>R67</f>
        <v/>
      </c>
      <c r="X66" s="425" t="str">
        <f>T68</f>
        <v/>
      </c>
      <c r="Y66" s="426" t="s">
        <v>12</v>
      </c>
      <c r="Z66" s="427" t="str">
        <f>R68</f>
        <v/>
      </c>
      <c r="AA66" s="425" t="str">
        <f>T69</f>
        <v/>
      </c>
      <c r="AB66" s="426" t="s">
        <v>12</v>
      </c>
      <c r="AC66" s="427" t="str">
        <f>R69</f>
        <v/>
      </c>
      <c r="AD66" s="425" t="str">
        <f>T70</f>
        <v/>
      </c>
      <c r="AE66" s="426" t="s">
        <v>12</v>
      </c>
      <c r="AF66" s="427" t="str">
        <f>R70</f>
        <v/>
      </c>
      <c r="AG66" s="425" t="str">
        <f>T71</f>
        <v/>
      </c>
      <c r="AH66" s="426" t="s">
        <v>12</v>
      </c>
      <c r="AI66" s="427" t="str">
        <f>R71</f>
        <v/>
      </c>
      <c r="AJ66" s="425" t="str">
        <f>T72</f>
        <v/>
      </c>
      <c r="AK66" s="426" t="s">
        <v>12</v>
      </c>
      <c r="AL66" s="428" t="str">
        <f>R72</f>
        <v/>
      </c>
      <c r="AM66" s="425" t="str">
        <f>T73</f>
        <v/>
      </c>
      <c r="AN66" s="426" t="s">
        <v>12</v>
      </c>
      <c r="AO66" s="428" t="str">
        <f>R73</f>
        <v/>
      </c>
      <c r="AP66" s="425" t="str">
        <f>T74</f>
        <v/>
      </c>
      <c r="AQ66" s="426" t="s">
        <v>12</v>
      </c>
      <c r="AR66" s="427" t="str">
        <f>R74</f>
        <v/>
      </c>
      <c r="AS66" s="425" t="str">
        <f>T75</f>
        <v/>
      </c>
      <c r="AT66" s="426" t="s">
        <v>12</v>
      </c>
      <c r="AU66" s="428" t="str">
        <f>R75</f>
        <v/>
      </c>
      <c r="AV66" s="463">
        <f>IF(C66&gt;E66,2,"0")+IF(C66=E66,1)*IF(C66+E66=0,0,1)+IF(F66&gt;H66,2,"0")+IF(F66=H66,1)*IF(F66+H66=0,0,1)+IF(I66&gt;K66,2,"0")+IF(I66=K66,1)*IF(I66+K66=0,0,1)+IF(L66&gt;N66,2,"0")+IF(L66=N66,1)*IF(L66+N66=0,0,1)+IF(O66&gt;Q66,2,"0")+IF(O66=Q66,1)*IF(O66+Q66=0,0,1)+IF(U66&gt;W66,2,"0")+IF(U66=W66,1)*IF(U66+W66=0,0,1)+IF(X66&gt;Z66,2,"0")+IF(X66=Z66,1)*IF(X66+Z66=0,0,1)+IF(AA66&gt;AC66,2,"0")+IF(AA66=AC66,1)*IF(AA66+AC66=0,0,1)+IF(AD66&gt;AF66,2,"0")+IF(AD66=AF66,1)*IF(AD66+AF66=0,0,1)+IF(AG66&gt;AI66,2,"0")+IF(AG66=AI66,1)*IF(AG66+AI66=0,0,1)+IF(AJ66&gt;AL66,2,"0")+IF(AJ66=AL66,1)*IF(AJ66+AL66=0,0,1)+IF(AM66&gt;AO66,2,"0")+IF(AM66=AO66,1)*IF(AM66+AO66=0,0,1)+IF(AP66&gt;AR66,2,"0")+IF(AP66=AR66,1)*IF(AP66+AR66=0,0,1)+IF(AS66&gt;AU66,2,"0")+IF(AS66=AU66,1)*IF(AS66+AU66=0,0,1)</f>
        <v>0</v>
      </c>
      <c r="AW66" s="464">
        <f>SUM(C66,F66,I66,L66,O66,U66,X66,AA66,AD66,AG66,AJ66,AM66,AP66,AS66)</f>
        <v>0</v>
      </c>
      <c r="AX66" s="465" t="s">
        <v>12</v>
      </c>
      <c r="AY66" s="466">
        <f>SUM(E66,H66,K66,N66,Q66,W66,Z66,AC66,AF66,AI66,AL66,AO66,AR66,AU66)</f>
        <v>0</v>
      </c>
      <c r="AZ66" s="467">
        <f t="shared" si="13"/>
        <v>0</v>
      </c>
      <c r="BA66" s="468">
        <f>IF('poznámky'!K52=6,'poznámky'!A19)+IF('poznámky'!K53=6,'poznámky'!A20)+IF('poznámky'!K54=6,'poznámky'!A21)+IF('poznámky'!K55=6,'poznámky'!A22)+IF('poznámky'!K56=6,'poznámky'!A23)+IF('poznámky'!K57=6,'poznámky'!A24)+IF('poznámky'!K58=6,'poznámky'!A25)+IF('poznámky'!K59=6,'poznámky'!A26)+IF('poznámky'!K60=6,'poznámky'!A27)+IF('poznámky'!K61=6,'poznámky'!A28)+IF('poznámky'!K62=6,'poznámky'!A29)+IF('poznámky'!K63=6,'poznámky'!A30)+IF('poznámky'!K64=6,'poznámky'!A31)+IF('poznámky'!K65=6,'poznámky'!A32)+IF('poznámky'!K66=6,'poznámky'!A33)</f>
        <v>6</v>
      </c>
      <c r="BB66" s="469" t="s">
        <v>13</v>
      </c>
      <c r="BC66" s="470" t="str">
        <f t="shared" si="14"/>
        <v/>
      </c>
      <c r="BD66" s="437">
        <f>SUM(AV66,'poznámky'!E29)</f>
        <v>0</v>
      </c>
      <c r="BE66" s="438">
        <f>SUM(AW66,'poznámky'!F29)</f>
        <v>0</v>
      </c>
      <c r="BF66" s="439" t="s">
        <v>12</v>
      </c>
      <c r="BG66" s="440">
        <f>SUM(AY66,'poznámky'!H29)</f>
        <v>0</v>
      </c>
      <c r="BH66" s="441">
        <f t="shared" si="15"/>
        <v>0</v>
      </c>
      <c r="BI66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6" s="443" t="s">
        <v>13</v>
      </c>
      <c r="BK66" s="444" t="str">
        <f t="shared" si="16"/>
        <v/>
      </c>
    </row>
    <row r="67" ht="21.75" customHeight="1">
      <c r="A67" s="180">
        <v>7.0</v>
      </c>
      <c r="B67" s="423" t="str">
        <f>'poznámky'!D31</f>
        <v/>
      </c>
      <c r="C67" s="425"/>
      <c r="D67" s="426" t="s">
        <v>12</v>
      </c>
      <c r="E67" s="427"/>
      <c r="F67" s="425"/>
      <c r="G67" s="426" t="s">
        <v>12</v>
      </c>
      <c r="H67" s="427"/>
      <c r="I67" s="425"/>
      <c r="J67" s="426" t="s">
        <v>12</v>
      </c>
      <c r="K67" s="427"/>
      <c r="L67" s="425"/>
      <c r="M67" s="426" t="s">
        <v>12</v>
      </c>
      <c r="N67" s="427"/>
      <c r="O67" s="425"/>
      <c r="P67" s="426" t="s">
        <v>12</v>
      </c>
      <c r="Q67" s="427"/>
      <c r="R67" s="425"/>
      <c r="S67" s="426" t="s">
        <v>12</v>
      </c>
      <c r="T67" s="427"/>
      <c r="U67" s="424" t="s">
        <v>41</v>
      </c>
      <c r="V67" s="40"/>
      <c r="W67" s="41"/>
      <c r="X67" s="425" t="str">
        <f>W68</f>
        <v/>
      </c>
      <c r="Y67" s="426" t="s">
        <v>12</v>
      </c>
      <c r="Z67" s="427" t="str">
        <f>U68</f>
        <v/>
      </c>
      <c r="AA67" s="425" t="str">
        <f>W69</f>
        <v/>
      </c>
      <c r="AB67" s="426" t="s">
        <v>12</v>
      </c>
      <c r="AC67" s="427" t="str">
        <f>U69</f>
        <v/>
      </c>
      <c r="AD67" s="425" t="str">
        <f>W70</f>
        <v/>
      </c>
      <c r="AE67" s="426" t="s">
        <v>12</v>
      </c>
      <c r="AF67" s="427" t="str">
        <f>U70</f>
        <v/>
      </c>
      <c r="AG67" s="425" t="str">
        <f>W71</f>
        <v/>
      </c>
      <c r="AH67" s="426" t="s">
        <v>12</v>
      </c>
      <c r="AI67" s="427" t="str">
        <f>U71</f>
        <v/>
      </c>
      <c r="AJ67" s="425" t="str">
        <f>W72</f>
        <v/>
      </c>
      <c r="AK67" s="426" t="s">
        <v>12</v>
      </c>
      <c r="AL67" s="428" t="str">
        <f>U72</f>
        <v/>
      </c>
      <c r="AM67" s="425" t="str">
        <f>W73</f>
        <v/>
      </c>
      <c r="AN67" s="426" t="s">
        <v>12</v>
      </c>
      <c r="AO67" s="428" t="str">
        <f>U73</f>
        <v/>
      </c>
      <c r="AP67" s="425" t="str">
        <f>W74</f>
        <v/>
      </c>
      <c r="AQ67" s="426" t="s">
        <v>12</v>
      </c>
      <c r="AR67" s="427" t="str">
        <f>U74</f>
        <v/>
      </c>
      <c r="AS67" s="425" t="str">
        <f>W75</f>
        <v/>
      </c>
      <c r="AT67" s="426" t="s">
        <v>12</v>
      </c>
      <c r="AU67" s="428" t="str">
        <f>U75</f>
        <v/>
      </c>
      <c r="AV67" s="463">
        <f>IF(C67&gt;E67,2,"0")+IF(C67=E67,1)*IF(C67+E67=0,0,1)+IF(F67&gt;H67,2,"0")+IF(F67=H67,1)*IF(F67+H67=0,0,1)+IF(I67&gt;K67,2,"0")+IF(I67=K67,1)*IF(I67+K67=0,0,1)+IF(L67&gt;N67,2,"0")+IF(L67=N67,1)*IF(L67+N67=0,0,1)+IF(O67&gt;Q67,2,"0")+IF(O67=Q67,1)*IF(O67+Q67=0,0,1)+IF(R67&gt;T67,2,"0")+IF(R67=T67,1)*IF(R67+T67=0,0,1)+IF(X67&gt;Z67,2,"0")+IF(X67=Z67,1)*IF(X67+Z67=0,0,1)+IF(AA67&gt;AC67,2,"0")+IF(AA67=AC67,1)*IF(AA67+AC67=0,0,1)+IF(AD67&gt;AF67,2,"0")+IF(AD67=AF67,1)*IF(AD67+AF67=0,0,1)+IF(AG67&gt;AI67,2,"0")+IF(AG67=AI67,1)*IF(AG67+AI67=0,0,1)+IF(AJ67&gt;AL67,2,"0")+IF(AJ67=AL67,1)*IF(AJ67+AL67=0,0,1)+IF(AM67&gt;AO67,2,"0")+IF(AM67=AO67,1)*IF(AM67+AO67=0,0,1)+IF(AP67&gt;AR67,2,"0")+IF(AP67=AR67,1)*IF(AP67+AR67=0,0,1)+IF(AS67&gt;AU67,2,"0")+IF(AS67=AU67,1)*IF(AS67+AU67=0,0,1)</f>
        <v>0</v>
      </c>
      <c r="AW67" s="464">
        <f>SUM(C67,F67,I67,L67,O67,R67,X67,AA67,AD67,AG67,AJ67,AM67,AP67,AS67)</f>
        <v>0</v>
      </c>
      <c r="AX67" s="465" t="s">
        <v>12</v>
      </c>
      <c r="AY67" s="466">
        <f>SUM(E67,H67,K67,N67,Q67,T67,Z67,AC67,AF67,AI67,AL67,AO67,AR67,AU67)</f>
        <v>0</v>
      </c>
      <c r="AZ67" s="467">
        <f t="shared" si="13"/>
        <v>0</v>
      </c>
      <c r="BA67" s="468">
        <f>IF('poznámky'!K52=7,'poznámky'!A19)+IF('poznámky'!K53=7,'poznámky'!A20)+IF('poznámky'!K54=7,'poznámky'!A21)+IF('poznámky'!K55=7,'poznámky'!A22)+IF('poznámky'!K56=7,'poznámky'!A23)+IF('poznámky'!K57=7,'poznámky'!A24)+IF('poznámky'!K58=7,'poznámky'!A25)+IF('poznámky'!K59=7,'poznámky'!A26)+IF('poznámky'!K60=7,'poznámky'!A27)+IF('poznámky'!K61=7,'poznámky'!A28)+IF('poznámky'!K62=7,'poznámky'!A29)+IF('poznámky'!K63=7,'poznámky'!A30)+IF('poznámky'!K64=7,'poznámky'!A31)+IF('poznámky'!K65=7,'poznámky'!A32)+IF('poznámky'!K66=7,'poznámky'!A33)</f>
        <v>7</v>
      </c>
      <c r="BB67" s="469" t="s">
        <v>13</v>
      </c>
      <c r="BC67" s="470" t="str">
        <f t="shared" si="14"/>
        <v/>
      </c>
      <c r="BD67" s="437">
        <f>SUM(AV67,'poznámky'!E30)</f>
        <v>0</v>
      </c>
      <c r="BE67" s="438">
        <f>SUM(AW67,'poznámky'!F30)</f>
        <v>0</v>
      </c>
      <c r="BF67" s="439" t="s">
        <v>12</v>
      </c>
      <c r="BG67" s="440">
        <f>SUM(AY67,'poznámky'!H30)</f>
        <v>0</v>
      </c>
      <c r="BH67" s="441">
        <f t="shared" si="15"/>
        <v>0</v>
      </c>
      <c r="BI67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7" s="443" t="s">
        <v>13</v>
      </c>
      <c r="BK67" s="444" t="str">
        <f t="shared" si="16"/>
        <v/>
      </c>
    </row>
    <row r="68" ht="21.75" customHeight="1">
      <c r="A68" s="180">
        <v>8.0</v>
      </c>
      <c r="B68" s="423" t="str">
        <f>'poznámky'!D32</f>
        <v/>
      </c>
      <c r="C68" s="425"/>
      <c r="D68" s="426" t="s">
        <v>12</v>
      </c>
      <c r="E68" s="427"/>
      <c r="F68" s="425"/>
      <c r="G68" s="426" t="s">
        <v>12</v>
      </c>
      <c r="H68" s="427"/>
      <c r="I68" s="425"/>
      <c r="J68" s="426" t="s">
        <v>12</v>
      </c>
      <c r="K68" s="427"/>
      <c r="L68" s="425"/>
      <c r="M68" s="426" t="s">
        <v>12</v>
      </c>
      <c r="N68" s="427"/>
      <c r="O68" s="425"/>
      <c r="P68" s="426" t="s">
        <v>12</v>
      </c>
      <c r="Q68" s="427"/>
      <c r="R68" s="425"/>
      <c r="S68" s="426" t="s">
        <v>12</v>
      </c>
      <c r="T68" s="427"/>
      <c r="U68" s="425"/>
      <c r="V68" s="426" t="s">
        <v>12</v>
      </c>
      <c r="W68" s="427"/>
      <c r="X68" s="424" t="s">
        <v>42</v>
      </c>
      <c r="Y68" s="40"/>
      <c r="Z68" s="41"/>
      <c r="AA68" s="425" t="str">
        <f>Z69</f>
        <v/>
      </c>
      <c r="AB68" s="426" t="s">
        <v>12</v>
      </c>
      <c r="AC68" s="427" t="str">
        <f>X69</f>
        <v/>
      </c>
      <c r="AD68" s="425" t="str">
        <f>Z70</f>
        <v/>
      </c>
      <c r="AE68" s="426" t="s">
        <v>12</v>
      </c>
      <c r="AF68" s="427" t="str">
        <f>X70</f>
        <v/>
      </c>
      <c r="AG68" s="425" t="str">
        <f>Z71</f>
        <v/>
      </c>
      <c r="AH68" s="426" t="s">
        <v>12</v>
      </c>
      <c r="AI68" s="427" t="str">
        <f>X71</f>
        <v/>
      </c>
      <c r="AJ68" s="425" t="str">
        <f>Z72</f>
        <v/>
      </c>
      <c r="AK68" s="426" t="s">
        <v>12</v>
      </c>
      <c r="AL68" s="428" t="str">
        <f>X72</f>
        <v/>
      </c>
      <c r="AM68" s="425" t="str">
        <f>Z73</f>
        <v/>
      </c>
      <c r="AN68" s="426" t="s">
        <v>12</v>
      </c>
      <c r="AO68" s="428" t="str">
        <f>X73</f>
        <v/>
      </c>
      <c r="AP68" s="425" t="str">
        <f>Z74</f>
        <v/>
      </c>
      <c r="AQ68" s="426" t="s">
        <v>12</v>
      </c>
      <c r="AR68" s="427" t="str">
        <f>X74</f>
        <v/>
      </c>
      <c r="AS68" s="425" t="str">
        <f>Z75</f>
        <v/>
      </c>
      <c r="AT68" s="426" t="s">
        <v>12</v>
      </c>
      <c r="AU68" s="428" t="str">
        <f>X75</f>
        <v/>
      </c>
      <c r="AV68" s="463">
        <f>IF(C68&gt;E68,2,"0")+IF(C68=E68,1)*IF(C68+E68=0,0,1)+IF(F68&gt;H68,2,"0")+IF(F68=H68,1)*IF(F68+H68=0,0,1)+IF(I68&gt;K68,2,"0")+IF(I68=K68,1)*IF(I68+K68=0,0,1)+IF(L68&gt;N68,2,"0")+IF(L68=N68,1)*IF(L68+N68=0,0,1)+IF(O68&gt;Q68,2,"0")+IF(O68=Q68,1)*IF(O68+Q68=0,0,1)+IF(R68&gt;T68,2,"0")+IF(R68=T68,1)*IF(R68+T68=0,0,1)+IF(U68&gt;W68,2,"0")+IF(U68=W68,1)*IF(U68+W68=0,0,1)+IF(AA68&gt;AC68,2,"0")+IF(AA68=AC68,1)*IF(AA68+AC68=0,0,1)+IF(AD68&gt;AF68,2,"0")+IF(AD68=AF68,1)*IF(AD68+AF68=0,0,1)+IF(AG68&gt;AI68,2,"0")+IF(AG68=AI68,1)*IF(AG68+AI68=0,0,1)+IF(AJ68&gt;AL68,2,"0")+IF(AJ68=AL68,1)*IF(AJ68+AL68=0,0,1)+IF(AM68&gt;AO68,2,"0")+IF(AM68=AO68,1)*IF(AM68+AO68=0,0,1)+IF(AP68&gt;AR68,2,"0")+IF(AP68=AR68,1)*IF(AP68+AR68=0,0,1)+IF(AS68&gt;AU68,2,"0")+IF(AS68=AU68,1)*IF(AS68+AU68=0,0,1)</f>
        <v>0</v>
      </c>
      <c r="AW68" s="464">
        <f>SUM(C68,F68,I68,L68,O68,R68,U68,AA68,AD68,AG68,AJ68,AM68,AP68,AS68)</f>
        <v>0</v>
      </c>
      <c r="AX68" s="465" t="s">
        <v>12</v>
      </c>
      <c r="AY68" s="466">
        <f>SUM(E68,H68,K68,N68,Q68,T68,W68,AC68,AF68,AI68,AL68,AO68,AR68,AU68)</f>
        <v>0</v>
      </c>
      <c r="AZ68" s="467">
        <f t="shared" si="13"/>
        <v>0</v>
      </c>
      <c r="BA68" s="468">
        <f>IF('poznámky'!K52=8,'poznámky'!A19)+IF('poznámky'!K53=8,'poznámky'!A20)+IF('poznámky'!K54=8,'poznámky'!A21)+IF('poznámky'!K55=8,'poznámky'!A22)+IF('poznámky'!K56=8,'poznámky'!A23)+IF('poznámky'!K57=8,'poznámky'!A24)+IF('poznámky'!K58=8,'poznámky'!A25)+IF('poznámky'!K59=8,'poznámky'!A26)+IF('poznámky'!K60=8,'poznámky'!A27)+IF('poznámky'!K61=8,'poznámky'!A28)+IF('poznámky'!K62=8,'poznámky'!A29)+IF('poznámky'!K63=8,'poznámky'!A30)+IF('poznámky'!K64=8,'poznámky'!A31)+IF('poznámky'!K65=8,'poznámky'!A32)+IF('poznámky'!K66=8,'poznámky'!A33)</f>
        <v>8</v>
      </c>
      <c r="BB68" s="469" t="s">
        <v>13</v>
      </c>
      <c r="BC68" s="470" t="str">
        <f t="shared" si="14"/>
        <v/>
      </c>
      <c r="BD68" s="437">
        <f>SUM(AV68,'poznámky'!E31)</f>
        <v>0</v>
      </c>
      <c r="BE68" s="438">
        <f>SUM(AW68,'poznámky'!F31)</f>
        <v>0</v>
      </c>
      <c r="BF68" s="439" t="s">
        <v>12</v>
      </c>
      <c r="BG68" s="440">
        <f>SUM(AY68,'poznámky'!H31)</f>
        <v>0</v>
      </c>
      <c r="BH68" s="441">
        <f t="shared" si="15"/>
        <v>0</v>
      </c>
      <c r="BI68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8" s="443" t="s">
        <v>13</v>
      </c>
      <c r="BK68" s="444" t="str">
        <f t="shared" si="16"/>
        <v/>
      </c>
      <c r="BM68" s="317"/>
    </row>
    <row r="69" ht="21.75" customHeight="1">
      <c r="A69" s="180">
        <v>9.0</v>
      </c>
      <c r="B69" s="423" t="str">
        <f>'poznámky'!D33</f>
        <v/>
      </c>
      <c r="C69" s="425"/>
      <c r="D69" s="426" t="s">
        <v>12</v>
      </c>
      <c r="E69" s="427"/>
      <c r="F69" s="425"/>
      <c r="G69" s="426" t="s">
        <v>12</v>
      </c>
      <c r="H69" s="427"/>
      <c r="I69" s="425"/>
      <c r="J69" s="426" t="s">
        <v>12</v>
      </c>
      <c r="K69" s="427"/>
      <c r="L69" s="425"/>
      <c r="M69" s="426" t="s">
        <v>12</v>
      </c>
      <c r="N69" s="427"/>
      <c r="O69" s="425"/>
      <c r="P69" s="426" t="s">
        <v>12</v>
      </c>
      <c r="Q69" s="427"/>
      <c r="R69" s="425"/>
      <c r="S69" s="426" t="s">
        <v>12</v>
      </c>
      <c r="T69" s="427"/>
      <c r="U69" s="425"/>
      <c r="V69" s="426" t="s">
        <v>12</v>
      </c>
      <c r="W69" s="427"/>
      <c r="X69" s="425"/>
      <c r="Y69" s="426" t="s">
        <v>12</v>
      </c>
      <c r="Z69" s="427"/>
      <c r="AA69" s="424" t="s">
        <v>43</v>
      </c>
      <c r="AB69" s="40"/>
      <c r="AC69" s="41"/>
      <c r="AD69" s="425" t="str">
        <f>AC70</f>
        <v/>
      </c>
      <c r="AE69" s="426" t="s">
        <v>12</v>
      </c>
      <c r="AF69" s="427" t="str">
        <f>AA70</f>
        <v/>
      </c>
      <c r="AG69" s="425" t="str">
        <f>AC71</f>
        <v/>
      </c>
      <c r="AH69" s="426" t="s">
        <v>12</v>
      </c>
      <c r="AI69" s="427" t="str">
        <f>AA71</f>
        <v/>
      </c>
      <c r="AJ69" s="425" t="str">
        <f>AC72</f>
        <v/>
      </c>
      <c r="AK69" s="426" t="s">
        <v>12</v>
      </c>
      <c r="AL69" s="428" t="str">
        <f>AA72</f>
        <v/>
      </c>
      <c r="AM69" s="425" t="str">
        <f>AC73</f>
        <v/>
      </c>
      <c r="AN69" s="426" t="s">
        <v>12</v>
      </c>
      <c r="AO69" s="428" t="str">
        <f>AA73</f>
        <v/>
      </c>
      <c r="AP69" s="425" t="str">
        <f>AC74</f>
        <v/>
      </c>
      <c r="AQ69" s="426" t="s">
        <v>12</v>
      </c>
      <c r="AR69" s="427" t="str">
        <f>AA74</f>
        <v/>
      </c>
      <c r="AS69" s="425" t="str">
        <f>AC75</f>
        <v/>
      </c>
      <c r="AT69" s="426" t="s">
        <v>12</v>
      </c>
      <c r="AU69" s="428" t="str">
        <f>AA75</f>
        <v/>
      </c>
      <c r="AV69" s="463">
        <f>IF(C69&gt;E69,2,"0")+IF(C69=E69,1)*IF(C69+E69=0,0,1)+IF(F69&gt;H69,2,"0")+IF(F69=H69,1)*IF(F69+H69=0,0,1)+IF(I69&gt;K69,2,"0")+IF(I69=K69,1)*IF(I69+K69=0,0,1)+IF(L69&gt;N69,2,"0")+IF(L69=N69,1)*IF(L69+N69=0,0,1)+IF(O69&gt;Q69,2,"0")+IF(O69=Q69,1)*IF(O69+Q69=0,0,1)+IF(R69&gt;T69,2,"0")+IF(R69=T69,1)*IF(R69+T69=0,0,1)+IF(U69&gt;W69,2,"0")+IF(U69=W69,1)*IF(U69+W69=0,0,1)+IF(X69&gt;Z69,2,"0")+IF(X69=Z69,1)*IF(X69+Z69=0,0,1)+IF(AD69&gt;AF69,2,"0")+IF(AD69=AF69,1)*IF(AD69+AF69=0,0,1)+IF(AG69&gt;AI69,2,"0")+IF(AG69=AI69,1)*IF(AG69+AI69=0,0,1)+IF(AJ69&gt;AL69,2,"0")+IF(AJ69=AL69,1)*IF(AJ69+AL69=0,0,1)+IF(AM69&gt;AO69,2,"0")+IF(AM69=AO69,1)*IF(AM69+AO69=0,0,1)+IF(AP69&gt;AR69,2,"0")+IF(AP69=AR69,1)*IF(AP69+AR69=0,0,1)+IF(AS69&gt;AU69,2,"0")+IF(AS69=AU69,1)*IF(AS69+AU69=0,0,1)</f>
        <v>0</v>
      </c>
      <c r="AW69" s="464">
        <f>SUM(C69,F69,I69,L69,O69,R69,U69,X69,AD69,AG69,AJ69,AM69,AP69,AS69)</f>
        <v>0</v>
      </c>
      <c r="AX69" s="465" t="s">
        <v>12</v>
      </c>
      <c r="AY69" s="466">
        <f>SUM(E69,H69,K69,N69,Q69,T69,W69,Z69,AF69,AI69,AL69,AO69,AR69,AU69)</f>
        <v>0</v>
      </c>
      <c r="AZ69" s="467">
        <f t="shared" si="13"/>
        <v>0</v>
      </c>
      <c r="BA69" s="468">
        <f>IF('poznámky'!K52=9,'poznámky'!A19)+IF('poznámky'!K53=9,'poznámky'!A20)+IF('poznámky'!K54=9,'poznámky'!A21)+IF('poznámky'!K55=9,'poznámky'!A22)+IF('poznámky'!K56=9,'poznámky'!A23)+IF('poznámky'!K57=9,'poznámky'!A24)+IF('poznámky'!K58=9,'poznámky'!A25)+IF('poznámky'!K59=9,'poznámky'!A26)+IF('poznámky'!K60=9,'poznámky'!A27)+IF('poznámky'!K61=9,'poznámky'!A28)+IF('poznámky'!K62=9,'poznámky'!A29)+IF('poznámky'!K63=9,'poznámky'!A30)+IF('poznámky'!K64=9,'poznámky'!A31)+IF('poznámky'!K65=9,'poznámky'!A32)+IF('poznámky'!K66=9,'poznámky'!A33)</f>
        <v>9</v>
      </c>
      <c r="BB69" s="469" t="s">
        <v>13</v>
      </c>
      <c r="BC69" s="470" t="str">
        <f t="shared" si="14"/>
        <v/>
      </c>
      <c r="BD69" s="437">
        <f>SUM(AV69,'poznámky'!E32)</f>
        <v>0</v>
      </c>
      <c r="BE69" s="438">
        <f>SUM(AW69,'poznámky'!F32)</f>
        <v>0</v>
      </c>
      <c r="BF69" s="439" t="s">
        <v>12</v>
      </c>
      <c r="BG69" s="440">
        <f>SUM(AY69,'poznámky'!H32)</f>
        <v>0</v>
      </c>
      <c r="BH69" s="441">
        <f t="shared" si="15"/>
        <v>0</v>
      </c>
      <c r="BI69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69" s="443" t="s">
        <v>13</v>
      </c>
      <c r="BK69" s="444" t="str">
        <f t="shared" si="16"/>
        <v/>
      </c>
      <c r="BM69" s="317"/>
    </row>
    <row r="70" ht="21.75" customHeight="1">
      <c r="A70" s="180">
        <v>10.0</v>
      </c>
      <c r="B70" s="423" t="str">
        <f>'poznámky'!D34</f>
        <v/>
      </c>
      <c r="C70" s="425"/>
      <c r="D70" s="426" t="s">
        <v>12</v>
      </c>
      <c r="E70" s="427"/>
      <c r="F70" s="425"/>
      <c r="G70" s="426" t="s">
        <v>12</v>
      </c>
      <c r="H70" s="427"/>
      <c r="I70" s="425"/>
      <c r="J70" s="426" t="s">
        <v>12</v>
      </c>
      <c r="K70" s="427"/>
      <c r="L70" s="425"/>
      <c r="M70" s="426" t="s">
        <v>12</v>
      </c>
      <c r="N70" s="427"/>
      <c r="O70" s="425"/>
      <c r="P70" s="426" t="s">
        <v>12</v>
      </c>
      <c r="Q70" s="427"/>
      <c r="R70" s="425"/>
      <c r="S70" s="426" t="s">
        <v>12</v>
      </c>
      <c r="T70" s="427"/>
      <c r="U70" s="425"/>
      <c r="V70" s="426" t="s">
        <v>12</v>
      </c>
      <c r="W70" s="427"/>
      <c r="X70" s="425"/>
      <c r="Y70" s="426" t="s">
        <v>12</v>
      </c>
      <c r="Z70" s="427"/>
      <c r="AA70" s="425"/>
      <c r="AB70" s="426" t="s">
        <v>12</v>
      </c>
      <c r="AC70" s="427"/>
      <c r="AD70" s="424" t="s">
        <v>35</v>
      </c>
      <c r="AE70" s="40"/>
      <c r="AF70" s="41"/>
      <c r="AG70" s="425" t="str">
        <f>AF71</f>
        <v/>
      </c>
      <c r="AH70" s="426" t="s">
        <v>12</v>
      </c>
      <c r="AI70" s="427" t="str">
        <f>AD71</f>
        <v/>
      </c>
      <c r="AJ70" s="425" t="str">
        <f>AF72</f>
        <v/>
      </c>
      <c r="AK70" s="426" t="s">
        <v>12</v>
      </c>
      <c r="AL70" s="428" t="str">
        <f>AD72</f>
        <v/>
      </c>
      <c r="AM70" s="425" t="str">
        <f>AF73</f>
        <v/>
      </c>
      <c r="AN70" s="426" t="s">
        <v>12</v>
      </c>
      <c r="AO70" s="428" t="str">
        <f>AD73</f>
        <v/>
      </c>
      <c r="AP70" s="425" t="str">
        <f>AF74</f>
        <v/>
      </c>
      <c r="AQ70" s="426" t="s">
        <v>12</v>
      </c>
      <c r="AR70" s="427" t="str">
        <f>AD74</f>
        <v/>
      </c>
      <c r="AS70" s="425" t="str">
        <f>AF75</f>
        <v/>
      </c>
      <c r="AT70" s="426" t="s">
        <v>12</v>
      </c>
      <c r="AU70" s="428" t="str">
        <f>AD75</f>
        <v/>
      </c>
      <c r="AV70" s="463">
        <f>IF(C70=E70,1)*IF(C70+E70=0,0,1)+IF(C70&gt;E70,2,"0")+IF(F70&gt;H70,2,"0")+IF(F70=H70,1)*IF(F70+H70=0,0,1)+IF(I70&gt;K70,2,"0")+IF(I70=K70,1)*IF(I70+K70=0,0,1)+IF(L70&gt;N70,2,"0")+IF(L70=N70,1)*IF(L70+N70=0,0,1)+IF(O70&gt;Q70,2,"0")+IF(O70=Q70,1)*IF(O70+Q70=0,0,1)+IF(R70&gt;T70,2,"0")+IF(R70=T70,1)*IF(R70+T70=0,0,1)+IF(U70&gt;W70,2,"0")+IF(U70=W70,1)*IF(U70+W70=0,0,1)+IF(X70&gt;Z70,2,"0")+IF(X70=Z70,1)*IF(X70+Z70=0,0,1)+IF(AA70&gt;AC70,2,"0")+IF(AA70=AC70,1)*IF(AA70+AC70=0,0,1)+IF(AG70&gt;AI70,2,"0")+IF(AG70=AI70,1)*IF(AG70+AI70=0,0,1)+IF(AJ70&gt;AL70,2,"0")+IF(AJ70=AL70,1)*IF(AJ70+AL70=0,0,1)+IF(AM70&gt;AO70,2,"0")+IF(AM70=AO70,1)*IF(AM70+AO70=0,0,1)+IF(AP70&gt;AR70,2,"0")+IF(AP70=AR70,1)*IF(AP70+AR70=0,0,1)+IF(AS70&gt;AU70,2,"0")+IF(AS70=AU70,1)*IF(AS70+AU70=0,0,1)</f>
        <v>0</v>
      </c>
      <c r="AW70" s="464">
        <f>SUM(C70,F70,I70,L70,O70,R70,U70,X70,AA70,AG70,AJ70,AM70,AP70,AS70)</f>
        <v>0</v>
      </c>
      <c r="AX70" s="465" t="s">
        <v>12</v>
      </c>
      <c r="AY70" s="466">
        <f>SUM(E70,H70,K70,N70,Q70,T70,W70,Z70,AC70,AI70,AL70,AO70,AR70,AU70)</f>
        <v>0</v>
      </c>
      <c r="AZ70" s="467">
        <f t="shared" si="13"/>
        <v>0</v>
      </c>
      <c r="BA70" s="468">
        <f>IF('poznámky'!K52=10,'poznámky'!A19)+IF('poznámky'!K53=10,'poznámky'!A20)+IF('poznámky'!K54=10,'poznámky'!A21)+IF('poznámky'!K55=10,'poznámky'!A22)+IF('poznámky'!K56=10,'poznámky'!A23)+IF('poznámky'!K57=10,'poznámky'!A24)+IF('poznámky'!K58=10,'poznámky'!A25)+IF('poznámky'!K59=10,'poznámky'!A26)+IF('poznámky'!K60=10,'poznámky'!A27)+IF('poznámky'!K61=10,'poznámky'!A28)+IF('poznámky'!K62=10,'poznámky'!A29)+IF('poznámky'!K63=10,'poznámky'!A30)+IF('poznámky'!K64=10,'poznámky'!A31)+IF('poznámky'!K65=10,'poznámky'!A32)+IF('poznámky'!K66=10,'poznámky'!A33)</f>
        <v>10</v>
      </c>
      <c r="BB70" s="469" t="s">
        <v>13</v>
      </c>
      <c r="BC70" s="470" t="str">
        <f t="shared" si="14"/>
        <v/>
      </c>
      <c r="BD70" s="437">
        <f>SUM(AV70,'poznámky'!E33)</f>
        <v>0</v>
      </c>
      <c r="BE70" s="438">
        <f>SUM(AW70,'poznámky'!F33)</f>
        <v>0</v>
      </c>
      <c r="BF70" s="439" t="s">
        <v>12</v>
      </c>
      <c r="BG70" s="440">
        <f>SUM(AY70,'poznámky'!H33)</f>
        <v>0</v>
      </c>
      <c r="BH70" s="441">
        <f t="shared" si="15"/>
        <v>0</v>
      </c>
      <c r="BI70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0" s="443" t="s">
        <v>13</v>
      </c>
      <c r="BK70" s="444" t="str">
        <f t="shared" si="16"/>
        <v/>
      </c>
      <c r="BM70" s="317"/>
    </row>
    <row r="71" ht="21.75" customHeight="1">
      <c r="A71" s="180">
        <v>11.0</v>
      </c>
      <c r="B71" s="423" t="str">
        <f>'poznámky'!D35</f>
        <v/>
      </c>
      <c r="C71" s="425"/>
      <c r="D71" s="426" t="s">
        <v>12</v>
      </c>
      <c r="E71" s="427"/>
      <c r="F71" s="425"/>
      <c r="G71" s="426" t="s">
        <v>12</v>
      </c>
      <c r="H71" s="427"/>
      <c r="I71" s="425"/>
      <c r="J71" s="426" t="s">
        <v>12</v>
      </c>
      <c r="K71" s="427"/>
      <c r="L71" s="425"/>
      <c r="M71" s="426" t="s">
        <v>12</v>
      </c>
      <c r="N71" s="427"/>
      <c r="O71" s="425"/>
      <c r="P71" s="426" t="s">
        <v>12</v>
      </c>
      <c r="Q71" s="427"/>
      <c r="R71" s="425"/>
      <c r="S71" s="426" t="s">
        <v>12</v>
      </c>
      <c r="T71" s="427"/>
      <c r="U71" s="425"/>
      <c r="V71" s="426" t="s">
        <v>12</v>
      </c>
      <c r="W71" s="427"/>
      <c r="X71" s="425"/>
      <c r="Y71" s="426" t="s">
        <v>12</v>
      </c>
      <c r="Z71" s="427"/>
      <c r="AA71" s="425"/>
      <c r="AB71" s="426" t="s">
        <v>12</v>
      </c>
      <c r="AC71" s="427"/>
      <c r="AD71" s="425"/>
      <c r="AE71" s="426" t="s">
        <v>12</v>
      </c>
      <c r="AF71" s="427"/>
      <c r="AG71" s="424"/>
      <c r="AH71" s="40"/>
      <c r="AI71" s="41"/>
      <c r="AJ71" s="425" t="str">
        <f>AI72</f>
        <v/>
      </c>
      <c r="AK71" s="426" t="s">
        <v>12</v>
      </c>
      <c r="AL71" s="428" t="str">
        <f>AG72</f>
        <v/>
      </c>
      <c r="AM71" s="425" t="str">
        <f>AI73</f>
        <v/>
      </c>
      <c r="AN71" s="426" t="s">
        <v>12</v>
      </c>
      <c r="AO71" s="428" t="str">
        <f>AG73</f>
        <v/>
      </c>
      <c r="AP71" s="425" t="str">
        <f>AI74</f>
        <v/>
      </c>
      <c r="AQ71" s="426" t="s">
        <v>12</v>
      </c>
      <c r="AR71" s="427" t="str">
        <f>AG74</f>
        <v/>
      </c>
      <c r="AS71" s="425" t="str">
        <f>AI75</f>
        <v/>
      </c>
      <c r="AT71" s="426" t="s">
        <v>12</v>
      </c>
      <c r="AU71" s="428" t="str">
        <f>AG75</f>
        <v/>
      </c>
      <c r="AV71" s="463">
        <f>IF(C71&gt;E71,2,"0")+IF(C71=E71,1)*IF(C71+E71=0,0,1)+IF(F71&gt;H71,2,"0")+IF(F71=H71,1)*IF(F71+H71=0,0,1)+IF(I71&gt;K71,2,"0")+IF(I71=K71,1)*IF(I71+K71=0,0,1)+IF(L71&gt;N71,2,"0")+IF(L71=N71,1)*IF(L71+N71=0,0,1)+IF(O71&gt;Q71,2,"0")+IF(O71=Q71,1)*IF(O71+Q71=0,0,1)+IF(R71&gt;T71,2,"0")+IF(R71=T71,1)*IF(R71+T71=0,0,1)+IF(U71&gt;W71,2,"0")+IF(U71=W71,1)*IF(U71+W71=0,0,1)+IF(X71&gt;Z71,2,"0")+IF(X71=Z71,1)*IF(X71+Z71=0,0,1)+IF(AA71&gt;AC71,2,"0")+IF(AA71=AC71,1)*IF(AA71+AC71=0,0,1)+IF(AD71&gt;AF71,2,"0")+IF(AD71=AF71,1)*IF(AD71+AF71=0,0,1)+IF(AJ71&gt;AL71,2,"0")+IF(AJ71=AL71,1)*IF(AJ71+AL71=0,0,1)+IF(AM71&gt;AO71,2,"0")+IF(AM71=AO71,1)*IF(AM71+AO71=0,0,1)+IF(AP71&gt;AR71,2,"0")+IF(AP71=AR71,1)*IF(AP71+AR71=0,0,1)+IF(AS71&gt;AU71,2,"0")+IF(AS71=AU71,1)*IF(AS71+AU71=0,0,1)</f>
        <v>0</v>
      </c>
      <c r="AW71" s="464">
        <f>SUM(C71,F71,I71,L71,O71,R71,U71,X71,AA71,AD71,AJ71,AM71,AP71,AS71)</f>
        <v>0</v>
      </c>
      <c r="AX71" s="465" t="s">
        <v>12</v>
      </c>
      <c r="AY71" s="466">
        <f>SUM(E71,H71,K71,N71,Q71,T71,W71,Z71,AC71,AF71,AL71,AO71,AR71,AU71)</f>
        <v>0</v>
      </c>
      <c r="AZ71" s="467">
        <f t="shared" si="13"/>
        <v>0</v>
      </c>
      <c r="BA71" s="468">
        <f>IF('poznámky'!K52=11,'poznámky'!A19)+IF('poznámky'!K53=11,'poznámky'!A20)+IF('poznámky'!K54=11,'poznámky'!A21)+IF('poznámky'!K55=11,'poznámky'!A22)+IF('poznámky'!K56=11,'poznámky'!A23)+IF('poznámky'!K57=11,'poznámky'!A24)+IF('poznámky'!K58=11,'poznámky'!A25)+IF('poznámky'!K59=11,'poznámky'!A26)+IF('poznámky'!K60=11,'poznámky'!A27)+IF('poznámky'!K61=11,'poznámky'!A28)+IF('poznámky'!K62=11,'poznámky'!A29)+IF('poznámky'!K63=11,'poznámky'!A30)+IF('poznámky'!K64=11,'poznámky'!A31)+IF('poznámky'!K65=11,'poznámky'!A32)+IF('poznámky'!K66=11,'poznámky'!A33)</f>
        <v>11</v>
      </c>
      <c r="BB71" s="469" t="s">
        <v>13</v>
      </c>
      <c r="BC71" s="470" t="str">
        <f t="shared" si="14"/>
        <v/>
      </c>
      <c r="BD71" s="437">
        <f>SUM(AV71,'poznámky'!E34)</f>
        <v>0</v>
      </c>
      <c r="BE71" s="438">
        <f>SUM(AW71,'poznámky'!F34)</f>
        <v>0</v>
      </c>
      <c r="BF71" s="439" t="s">
        <v>12</v>
      </c>
      <c r="BG71" s="440">
        <f>SUM(AY71,'poznámky'!H34)</f>
        <v>0</v>
      </c>
      <c r="BH71" s="441">
        <f t="shared" si="15"/>
        <v>0</v>
      </c>
      <c r="BI71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1" s="443" t="s">
        <v>13</v>
      </c>
      <c r="BK71" s="444" t="str">
        <f t="shared" si="16"/>
        <v/>
      </c>
      <c r="BM71" s="317"/>
    </row>
    <row r="72" ht="21.75" customHeight="1">
      <c r="A72" s="180">
        <v>12.0</v>
      </c>
      <c r="B72" s="423" t="str">
        <f>'poznámky'!D36</f>
        <v/>
      </c>
      <c r="C72" s="425"/>
      <c r="D72" s="426" t="s">
        <v>12</v>
      </c>
      <c r="E72" s="427"/>
      <c r="F72" s="425"/>
      <c r="G72" s="426" t="s">
        <v>12</v>
      </c>
      <c r="H72" s="427"/>
      <c r="I72" s="425"/>
      <c r="J72" s="426" t="s">
        <v>12</v>
      </c>
      <c r="K72" s="427"/>
      <c r="L72" s="425"/>
      <c r="M72" s="426" t="s">
        <v>12</v>
      </c>
      <c r="N72" s="427"/>
      <c r="O72" s="425"/>
      <c r="P72" s="426" t="s">
        <v>12</v>
      </c>
      <c r="Q72" s="427"/>
      <c r="R72" s="425"/>
      <c r="S72" s="426" t="s">
        <v>12</v>
      </c>
      <c r="T72" s="427"/>
      <c r="U72" s="425"/>
      <c r="V72" s="426" t="s">
        <v>12</v>
      </c>
      <c r="W72" s="427"/>
      <c r="X72" s="425"/>
      <c r="Y72" s="426" t="s">
        <v>12</v>
      </c>
      <c r="Z72" s="427"/>
      <c r="AA72" s="425"/>
      <c r="AB72" s="426" t="s">
        <v>12</v>
      </c>
      <c r="AC72" s="427"/>
      <c r="AD72" s="425"/>
      <c r="AE72" s="426" t="s">
        <v>12</v>
      </c>
      <c r="AF72" s="427"/>
      <c r="AG72" s="425"/>
      <c r="AH72" s="426" t="s">
        <v>12</v>
      </c>
      <c r="AI72" s="427"/>
      <c r="AJ72" s="424">
        <v>2.0</v>
      </c>
      <c r="AK72" s="40"/>
      <c r="AL72" s="72"/>
      <c r="AM72" s="425" t="str">
        <f>AL73</f>
        <v/>
      </c>
      <c r="AN72" s="426" t="s">
        <v>12</v>
      </c>
      <c r="AO72" s="427" t="str">
        <f>AJ73</f>
        <v/>
      </c>
      <c r="AP72" s="425" t="str">
        <f>AL74</f>
        <v/>
      </c>
      <c r="AQ72" s="426" t="s">
        <v>12</v>
      </c>
      <c r="AR72" s="427" t="str">
        <f>AJ74</f>
        <v/>
      </c>
      <c r="AS72" s="425" t="str">
        <f>AL75</f>
        <v/>
      </c>
      <c r="AT72" s="426" t="s">
        <v>12</v>
      </c>
      <c r="AU72" s="445" t="str">
        <f>AJ75</f>
        <v/>
      </c>
      <c r="AV72" s="463">
        <f>IF(C72&gt;E72,2,"0")+IF(C72=E72,1)*IF(C72+E72=0,0,1)+IF(F72&gt;H72,2,"0")+IF(F72=H72,1)*IF(F72+H72=0,0,1)+IF(I72&gt;K72,2,"0")+IF(I72=K72,1)*IF(I72+K72=0,0,1)+IF(L72&gt;N72,2,"0")+IF(L72=N72,1)*IF(L72+N72=0,0,1)+IF(O72&gt;Q72,2,"0")+IF(O72=Q72,1)*IF(O72+Q72=0,0,1)+IF(R72&gt;T72,2,"0")+IF(R72=T72,1)*IF(R72+T72=0,0,1)+IF(U72&gt;W72,2,"0")+IF(U72=W72,1)*IF(U72+W72=0,0,1)+IF(X72&gt;Z72,2,"0")+IF(X72=Z72,1)*IF(X72+Z72=0,0,1)+IF(AA72&gt;AC72,2,"0")+IF(AA72=AC72,1)*IF(AA72+AC72=0,0,1)+IF(AD72&gt;AF72,2,"0")+IF(AD72=AF72,1)*IF(AD72+AF72=0,0,1)+IF(AG72&gt;AI72,2,"0")+IF(AG72=AI72,1)*IF(AG72+AI72=0,0,1)+IF(AM72&gt;AO72,2,"0")+IF(AM72=AO72,1)*IF(AM72+AO72=0,0,1)+IF(AP72&gt;AR72,2,"0")+IF(AP72=AR72,1)*IF(AP72+AR72=0,0,1)+IF(AS72&gt;AU72,2,"0")+IF(AS72=AU72,1)*IF(AS72+AU72=0,0,1)</f>
        <v>0</v>
      </c>
      <c r="AW72" s="464">
        <f>SUM(C72,F72,I72,L72,O72,R72,U72,X72,AA72,AD72,AG72,AM72,AP72,AS72)</f>
        <v>0</v>
      </c>
      <c r="AX72" s="465" t="s">
        <v>12</v>
      </c>
      <c r="AY72" s="466">
        <f>SUM(E72,H72,K72,N72,Q72,T72,W72,Z72,AC72,AF72,AI72,AO72,AR72,AU72)</f>
        <v>0</v>
      </c>
      <c r="AZ72" s="467">
        <f t="shared" si="13"/>
        <v>0</v>
      </c>
      <c r="BA72" s="468">
        <f>IF('poznámky'!K52=12,'poznámky'!A19)+IF('poznámky'!K53=12,'poznámky'!A20)+IF('poznámky'!K54=12,'poznámky'!A21)+IF('poznámky'!K55=12,'poznámky'!A22)+IF('poznámky'!K56=12,'poznámky'!A23)+IF('poznámky'!K57=12,'poznámky'!A24)+IF('poznámky'!K58=12,'poznámky'!A25)+IF('poznámky'!K59=12,'poznámky'!A26)+IF('poznámky'!K60=12,'poznámky'!A27)+IF('poznámky'!K61=12,'poznámky'!A28)+IF('poznámky'!K62=12,'poznámky'!A29)+IF('poznámky'!K63=12,'poznámky'!A30)+IF('poznámky'!K64=12,'poznámky'!A31)+IF('poznámky'!K65=12,'poznámky'!A32)+IF('poznámky'!K66=12,'poznámky'!A33)</f>
        <v>12</v>
      </c>
      <c r="BB72" s="469" t="s">
        <v>13</v>
      </c>
      <c r="BC72" s="470" t="str">
        <f t="shared" si="14"/>
        <v/>
      </c>
      <c r="BD72" s="437">
        <f>SUM(AV72,'poznámky'!E35)</f>
        <v>0</v>
      </c>
      <c r="BE72" s="438">
        <f>SUM(AW72,'poznámky'!F35)</f>
        <v>0</v>
      </c>
      <c r="BF72" s="439" t="s">
        <v>12</v>
      </c>
      <c r="BG72" s="440">
        <f>SUM(AY72,'poznámky'!H35)</f>
        <v>0</v>
      </c>
      <c r="BH72" s="441">
        <f t="shared" si="15"/>
        <v>0</v>
      </c>
      <c r="BI72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2" s="443" t="s">
        <v>13</v>
      </c>
      <c r="BK72" s="444" t="str">
        <f t="shared" si="16"/>
        <v/>
      </c>
      <c r="BM72" s="317"/>
    </row>
    <row r="73" ht="21.75" customHeight="1">
      <c r="A73" s="180">
        <v>13.0</v>
      </c>
      <c r="B73" s="423" t="str">
        <f>'poznámky'!D37</f>
        <v/>
      </c>
      <c r="C73" s="425"/>
      <c r="D73" s="426" t="s">
        <v>12</v>
      </c>
      <c r="E73" s="427"/>
      <c r="F73" s="425"/>
      <c r="G73" s="426" t="s">
        <v>12</v>
      </c>
      <c r="H73" s="427"/>
      <c r="I73" s="425"/>
      <c r="J73" s="426" t="s">
        <v>12</v>
      </c>
      <c r="K73" s="427"/>
      <c r="L73" s="425"/>
      <c r="M73" s="426" t="s">
        <v>12</v>
      </c>
      <c r="N73" s="427"/>
      <c r="O73" s="425"/>
      <c r="P73" s="426" t="s">
        <v>12</v>
      </c>
      <c r="Q73" s="427"/>
      <c r="R73" s="425"/>
      <c r="S73" s="426" t="s">
        <v>12</v>
      </c>
      <c r="T73" s="427"/>
      <c r="U73" s="425"/>
      <c r="V73" s="426" t="s">
        <v>12</v>
      </c>
      <c r="W73" s="427"/>
      <c r="X73" s="425"/>
      <c r="Y73" s="426" t="s">
        <v>12</v>
      </c>
      <c r="Z73" s="427"/>
      <c r="AA73" s="425"/>
      <c r="AB73" s="426" t="s">
        <v>12</v>
      </c>
      <c r="AC73" s="427"/>
      <c r="AD73" s="425"/>
      <c r="AE73" s="426" t="s">
        <v>12</v>
      </c>
      <c r="AF73" s="427"/>
      <c r="AG73" s="425"/>
      <c r="AH73" s="426" t="s">
        <v>12</v>
      </c>
      <c r="AI73" s="427"/>
      <c r="AJ73" s="425"/>
      <c r="AK73" s="426" t="s">
        <v>12</v>
      </c>
      <c r="AL73" s="428"/>
      <c r="AM73" s="424">
        <v>0.0</v>
      </c>
      <c r="AN73" s="40"/>
      <c r="AO73" s="72"/>
      <c r="AP73" s="425" t="str">
        <f>AO74</f>
        <v/>
      </c>
      <c r="AQ73" s="426" t="s">
        <v>12</v>
      </c>
      <c r="AR73" s="427" t="str">
        <f>AM74</f>
        <v/>
      </c>
      <c r="AS73" s="425" t="str">
        <f>AO75</f>
        <v/>
      </c>
      <c r="AT73" s="426" t="s">
        <v>12</v>
      </c>
      <c r="AU73" s="428" t="str">
        <f>AM75</f>
        <v/>
      </c>
      <c r="AV73" s="463">
        <f>IF(C73&gt;E73,2,"0")+IF(C73=E73,1)*IF(C73+E73=0,0,1)+IF(F73&gt;H73,2,"0")+IF(F73=H73,1)*IF(F73+H73=0,0,1)+IF(I73&gt;K73,2,"0")+IF(I73=K73,1)*IF(I73+K73=0,0,1)+IF(L73&gt;N73,2,"0")+IF(L73=N73,1)*IF(L73+N73=0,0,1)+IF(O73&gt;Q73,2,"0")+IF(O73=Q73,1)*IF(O73+Q73=0,0,1)+IF(R73&gt;T73,2,"0")+IF(R73=T73,1)*IF(R73+T73=0,0,1)+IF(U73&gt;W73,2,"0")+IF(U73=W73,1)*IF(U73+W73=0,0,1)+IF(X73&gt;Z73,2,"0")+IF(X73=Z73,1)*IF(X73+Z73=0,0,1)+IF(AA73&gt;AC73,2,"0")+IF(AA73=AC73,1)*IF(AA73+AC73=0,0,1)+IF(AD73&gt;AF73,2,"0")+IF(AD73=AF73,1)*IF(AD73+AF73=0,0,1)+IF(AG73&gt;AI73,2,"0")+IF(AG73=AI73,1)*IF(AG73+AI73=0,0,1)+IF(AJ73&gt;AL73,2,"0")+IF(AJ73=AL73,1)*IF(AJ73+AL73=0,0,1)+IF(AP73&gt;AR73,2,"0")+IF(AP73=AR73,1)*IF(AP73+AR73=0,0,1)+IF(AS73&gt;AU73,2,"0")+IF(AS73=AU73,1)*IF(AS73+AU73=0,0,1)</f>
        <v>0</v>
      </c>
      <c r="AW73" s="464">
        <f>SUM(C73,F73,I73,L73,O73,R73,U73,X73,AA73,AD73,AG73,AJ73,AP73,AS73)</f>
        <v>0</v>
      </c>
      <c r="AX73" s="471" t="s">
        <v>12</v>
      </c>
      <c r="AY73" s="466">
        <f>SUM(E73,H73,K73,N73,Q73,T73,W73,Z73,AC73,AF73,AI73,AL73,AR73,AU73)</f>
        <v>0</v>
      </c>
      <c r="AZ73" s="467">
        <f t="shared" si="13"/>
        <v>0</v>
      </c>
      <c r="BA73" s="468">
        <f>IF('poznámky'!K52=13,'poznámky'!A19)+IF('poznámky'!K53=13,'poznámky'!A20)+IF('poznámky'!K54=13,'poznámky'!A21)+IF('poznámky'!K55=13,'poznámky'!A22)+IF('poznámky'!K56=13,'poznámky'!A23)+IF('poznámky'!K57=13,'poznámky'!A24)+IF('poznámky'!K58=13,'poznámky'!A25)+IF('poznámky'!K59=13,'poznámky'!A26)+IF('poznámky'!K60=13,'poznámky'!A27)+IF('poznámky'!K61=13,'poznámky'!A28)+IF('poznámky'!K62=13,'poznámky'!A29)+IF('poznámky'!K63=13,'poznámky'!A30)+IF('poznámky'!K64=13,'poznámky'!A31)+IF('poznámky'!K65=13,'poznámky'!A32)+IF('poznámky'!K66=13,'poznámky'!A33)</f>
        <v>13</v>
      </c>
      <c r="BB73" s="469" t="s">
        <v>13</v>
      </c>
      <c r="BC73" s="470" t="str">
        <f t="shared" si="14"/>
        <v/>
      </c>
      <c r="BD73" s="437">
        <f>SUM(AV73,'poznámky'!E36)</f>
        <v>0</v>
      </c>
      <c r="BE73" s="438">
        <f>SUM(AW73,'poznámky'!F36)</f>
        <v>0</v>
      </c>
      <c r="BF73" s="439" t="s">
        <v>12</v>
      </c>
      <c r="BG73" s="440">
        <f>SUM(AY73,'poznámky'!H36)</f>
        <v>0</v>
      </c>
      <c r="BH73" s="441">
        <f t="shared" si="15"/>
        <v>0</v>
      </c>
      <c r="BI73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3" s="443" t="s">
        <v>13</v>
      </c>
      <c r="BK73" s="444" t="str">
        <f t="shared" si="16"/>
        <v/>
      </c>
      <c r="BM73" s="317"/>
    </row>
    <row r="74" ht="21.75" customHeight="1">
      <c r="A74" s="180">
        <v>14.0</v>
      </c>
      <c r="B74" s="423" t="str">
        <f>'poznámky'!D38</f>
        <v/>
      </c>
      <c r="C74" s="425"/>
      <c r="D74" s="426" t="s">
        <v>12</v>
      </c>
      <c r="E74" s="427"/>
      <c r="F74" s="425"/>
      <c r="G74" s="426" t="s">
        <v>12</v>
      </c>
      <c r="H74" s="427"/>
      <c r="I74" s="425"/>
      <c r="J74" s="426" t="s">
        <v>12</v>
      </c>
      <c r="K74" s="427"/>
      <c r="L74" s="425"/>
      <c r="M74" s="426" t="s">
        <v>12</v>
      </c>
      <c r="N74" s="427"/>
      <c r="O74" s="425"/>
      <c r="P74" s="426" t="s">
        <v>12</v>
      </c>
      <c r="Q74" s="427"/>
      <c r="R74" s="425"/>
      <c r="S74" s="426" t="s">
        <v>12</v>
      </c>
      <c r="T74" s="427"/>
      <c r="U74" s="425"/>
      <c r="V74" s="426" t="s">
        <v>12</v>
      </c>
      <c r="W74" s="427"/>
      <c r="X74" s="425"/>
      <c r="Y74" s="426" t="s">
        <v>12</v>
      </c>
      <c r="Z74" s="427"/>
      <c r="AA74" s="425"/>
      <c r="AB74" s="426" t="s">
        <v>12</v>
      </c>
      <c r="AC74" s="427"/>
      <c r="AD74" s="425"/>
      <c r="AE74" s="426" t="s">
        <v>12</v>
      </c>
      <c r="AF74" s="427"/>
      <c r="AG74" s="425"/>
      <c r="AH74" s="426" t="s">
        <v>12</v>
      </c>
      <c r="AI74" s="427"/>
      <c r="AJ74" s="425"/>
      <c r="AK74" s="426" t="s">
        <v>12</v>
      </c>
      <c r="AL74" s="428"/>
      <c r="AM74" s="425"/>
      <c r="AN74" s="426" t="s">
        <v>12</v>
      </c>
      <c r="AO74" s="427"/>
      <c r="AP74" s="424">
        <v>1.0</v>
      </c>
      <c r="AQ74" s="40"/>
      <c r="AR74" s="41"/>
      <c r="AS74" s="425" t="str">
        <f>AR75</f>
        <v/>
      </c>
      <c r="AT74" s="426" t="s">
        <v>12</v>
      </c>
      <c r="AU74" s="428" t="str">
        <f>AP75</f>
        <v/>
      </c>
      <c r="AV74" s="463">
        <f>IF(C74&gt;E74,2,"0")+IF(C74=E74,1)*IF(C74+E74=0,0,1)+IF(F74&gt;H74,2,"0")+IF(F74=H74,1)*IF(F74+H74=0,0,1)+IF(I74&gt;K74,2,"0")+IF(I74=K74,1)*IF(I74+K74=0,0,1)+IF(L74&gt;N74,2,"0")+IF(L74=N74,1)*IF(L74+N74=0,0,1)+IF(O74&gt;Q74,2,"0")+IF(O74=Q74,1)*IF(O74+Q74=0,0,1)+IF(R74&gt;T74,2,"0")+IF(R74=T74,1)*IF(R74+T74=0,0,1)+IF(U74&gt;W74,2,"0")+IF(U74=W74,1)*IF(U74+W74=0,0,1)+IF(X74&gt;Z74,2,"0")+IF(X74=Z74,1)*IF(X74+Z74=0,0,1)+IF(AA74&gt;AC74,2,"0")+IF(AA74=AC74,1)*IF(AA74+AC74=0,0,1)+IF(AD74&gt;AF74,2,"0")+IF(AD74=AF74,1)*IF(AD74+AF74=0,0,1)+IF(AG74&gt;AI74,2,"0")+IF(AG74=AI74,1)*IF(AG74+AI74=0,0,1)+IF(AJ74&gt;AL74,2,"0")+IF(AJ74=AL74,1)*IF(AJ74+AL74=0,0,1)+IF(AM74&gt;AO74,2,"0")+IF(AM74=AO74,1)*IF(AM74+AO74=0,0,1)+IF(AS74&gt;AU74,2,"0")+IF(AS74=AU74,1)*IF(AS74+AU74=0,0,1)</f>
        <v>0</v>
      </c>
      <c r="AW74" s="464">
        <f>SUM(C74,F74,I74,L74,O74,R74,U74,X74,AA74,AD74,AG74,AJ74,AM74,AS74)</f>
        <v>0</v>
      </c>
      <c r="AX74" s="471" t="s">
        <v>12</v>
      </c>
      <c r="AY74" s="466">
        <f>SUM(E74,H74,K74,N74,Q74,T74,W74,Z74,AC74,AF74,AI74,AL74,AO74,AU74)</f>
        <v>0</v>
      </c>
      <c r="AZ74" s="467">
        <f t="shared" si="13"/>
        <v>0</v>
      </c>
      <c r="BA74" s="468">
        <f>IF('poznámky'!K52=14,'poznámky'!A19)+IF('poznámky'!K53=14,'poznámky'!A20)+IF('poznámky'!K54=14,'poznámky'!A21)+IF('poznámky'!K55=14,'poznámky'!A22)+IF('poznámky'!K56=14,'poznámky'!A23)+IF('poznámky'!K57=14,'poznámky'!A24)+IF('poznámky'!K58=14,'poznámky'!A25)+IF('poznámky'!K59=14,'poznámky'!A26)+IF('poznámky'!K60=14,'poznámky'!A27)+IF('poznámky'!K61=14,'poznámky'!A28)+IF('poznámky'!K62=14,'poznámky'!A29)+IF('poznámky'!K63=14,'poznámky'!A30)+IF('poznámky'!K64=14,'poznámky'!A31)+IF('poznámky'!K65=14,'poznámky'!A32)+IF('poznámky'!K66=14,'poznámky'!A33)</f>
        <v>14</v>
      </c>
      <c r="BB74" s="469" t="s">
        <v>13</v>
      </c>
      <c r="BC74" s="470" t="str">
        <f t="shared" si="14"/>
        <v/>
      </c>
      <c r="BD74" s="437">
        <f>SUM(AV74,'poznámky'!E37)</f>
        <v>0</v>
      </c>
      <c r="BE74" s="438">
        <f>SUM(AW74,'poznámky'!F37)</f>
        <v>0</v>
      </c>
      <c r="BF74" s="439" t="s">
        <v>12</v>
      </c>
      <c r="BG74" s="440">
        <f>SUM(AY74,'poznámky'!H37)</f>
        <v>0</v>
      </c>
      <c r="BH74" s="441">
        <f t="shared" si="15"/>
        <v>0</v>
      </c>
      <c r="BI74" s="442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4" s="443" t="s">
        <v>13</v>
      </c>
      <c r="BK74" s="444" t="str">
        <f t="shared" si="16"/>
        <v/>
      </c>
      <c r="BM74" s="317"/>
    </row>
    <row r="75" ht="21.75" customHeight="1">
      <c r="A75" s="230">
        <v>15.0</v>
      </c>
      <c r="B75" s="423" t="str">
        <f>'poznámky'!D39</f>
        <v/>
      </c>
      <c r="C75" s="447"/>
      <c r="D75" s="448" t="s">
        <v>12</v>
      </c>
      <c r="E75" s="449"/>
      <c r="F75" s="447"/>
      <c r="G75" s="448" t="s">
        <v>12</v>
      </c>
      <c r="H75" s="449"/>
      <c r="I75" s="447"/>
      <c r="J75" s="448" t="s">
        <v>12</v>
      </c>
      <c r="K75" s="449"/>
      <c r="L75" s="447"/>
      <c r="M75" s="448" t="s">
        <v>12</v>
      </c>
      <c r="N75" s="449"/>
      <c r="O75" s="447"/>
      <c r="P75" s="448" t="s">
        <v>12</v>
      </c>
      <c r="Q75" s="449"/>
      <c r="R75" s="447"/>
      <c r="S75" s="448" t="s">
        <v>12</v>
      </c>
      <c r="T75" s="449"/>
      <c r="U75" s="447"/>
      <c r="V75" s="448" t="s">
        <v>12</v>
      </c>
      <c r="W75" s="449"/>
      <c r="X75" s="447"/>
      <c r="Y75" s="448" t="s">
        <v>12</v>
      </c>
      <c r="Z75" s="450"/>
      <c r="AA75" s="447"/>
      <c r="AB75" s="448" t="s">
        <v>12</v>
      </c>
      <c r="AC75" s="449"/>
      <c r="AD75" s="447"/>
      <c r="AE75" s="448" t="s">
        <v>12</v>
      </c>
      <c r="AF75" s="449"/>
      <c r="AG75" s="447"/>
      <c r="AH75" s="448" t="s">
        <v>12</v>
      </c>
      <c r="AI75" s="449"/>
      <c r="AJ75" s="447"/>
      <c r="AK75" s="448" t="s">
        <v>12</v>
      </c>
      <c r="AL75" s="451"/>
      <c r="AM75" s="447"/>
      <c r="AN75" s="448" t="s">
        <v>12</v>
      </c>
      <c r="AO75" s="449"/>
      <c r="AP75" s="447"/>
      <c r="AQ75" s="448" t="s">
        <v>12</v>
      </c>
      <c r="AR75" s="451"/>
      <c r="AS75" s="424" t="s">
        <v>48</v>
      </c>
      <c r="AT75" s="40"/>
      <c r="AU75" s="72"/>
      <c r="AV75" s="463">
        <f>IF(C75&gt;E75,2,"0")+IF(C75=E75,1)*IF(C75+E75=0,0,1)+IF(F75&gt;H75,2,"0")+IF(F75=H75,1)*IF(F75+H75=0,0,1)+IF(I75&gt;K75,2,"0")+IF(I75=K75,1)*IF(I75+K75=0,0,1)+IF(L75&gt;N75,2,"0")+IF(L75=N75,1)*IF(L75+N75=0,0,1)+IF(O75&gt;Q75,2,"0")+IF(O75=Q75,1)*IF(O75+Q75=0,0,1)+IF(R75&gt;T75,2,"0")+IF(R75=T75,1)*IF(R75+T75=0,0,1)+IF(U75&gt;W75,2,"0")+IF(U75=W75,1)*IF(U75+W75=0,0,1)+IF(X75&gt;Z75,2,"0")+IF(X75=Z75,1)*IF(X75+Z75=0,0,1)+IF(AA75&gt;AC75,2,"0")+IF(AA75=AC75,1)*IF(AA75+AC75=0,0,1)+IF(AD75&gt;AF75,2,"0")+IF(AD75=AF75,1)*IF(AD75+AF75=0,0,1)+IF(AG75&gt;AI75,2,"0")+IF(AG75=AI75,1)*IF(AG75+AI75=0,0,1)+IF(AJ75&gt;AL75,2,"0")+IF(AJ75=AL75,1)*IF(AJ75+AL75=0,0,1)+IF(AM75&gt;AO75,2,"0")+IF(AM75=AO75,1)*IF(AM75+AO75=0,0,1)+IF(AP75&gt;AR75,2,"0")+IF(AP75=AR75,1)*IF(AP75+AR75=0,0,1)</f>
        <v>0</v>
      </c>
      <c r="AW75" s="464">
        <f>SUM(C75,F75,I75,L75,O75,R75,U75,X75,AA75,AD75,AG75,AJ75,AM75,AP75)</f>
        <v>0</v>
      </c>
      <c r="AX75" s="472" t="s">
        <v>12</v>
      </c>
      <c r="AY75" s="466">
        <f>SUM(E75,H75,K75,N75,Q75,T75,W75,Z75,AC75,AF75,AI75,AL75,AO75,AR75)</f>
        <v>0</v>
      </c>
      <c r="AZ75" s="473">
        <f t="shared" si="13"/>
        <v>0</v>
      </c>
      <c r="BA75" s="474">
        <f>IF('poznámky'!K52=15,'poznámky'!A19)+IF('poznámky'!K53=15,'poznámky'!A20)+IF('poznámky'!K54=15,'poznámky'!A21)+IF('poznámky'!K55=15,'poznámky'!A22)+IF('poznámky'!K56=15,'poznámky'!A23)+IF('poznámky'!K57=15,'poznámky'!A24)+IF('poznámky'!K58=15,'poznámky'!A25)+IF('poznámky'!K59=15,'poznámky'!A26)+IF('poznámky'!K60=15,'poznámky'!A27)+IF('poznámky'!K61=15,'poznámky'!A28)+IF('poznámky'!K62=15,'poznámky'!A29)+IF('poznámky'!K63=15,'poznámky'!A30)+IF('poznámky'!K64=15,'poznámky'!A31)+IF('poznámky'!K65=15,'poznámky'!A32)+IF('poznámky'!K66=15,'poznámky'!A33)</f>
        <v>15</v>
      </c>
      <c r="BB75" s="469" t="s">
        <v>13</v>
      </c>
      <c r="BC75" s="470" t="str">
        <f t="shared" si="14"/>
        <v/>
      </c>
      <c r="BD75" s="437">
        <f>SUM(AV75,'poznámky'!E38)</f>
        <v>0</v>
      </c>
      <c r="BE75" s="438">
        <f>SUM(AW75,'poznámky'!F38)</f>
        <v>0</v>
      </c>
      <c r="BF75" s="439" t="s">
        <v>12</v>
      </c>
      <c r="BG75" s="440">
        <f>SUM(AY75,'poznámky'!H38)</f>
        <v>0</v>
      </c>
      <c r="BH75" s="441">
        <f t="shared" si="15"/>
        <v>0</v>
      </c>
      <c r="BI75" s="475">
        <f>IF('poznámky'!S52=1,'poznámky'!A19)+IF('poznámky'!S53=1,'poznámky'!A20)+IF('poznámky'!S54=1,'poznámky'!A21)+IF('poznámky'!S55=1,'poznámky'!A22)+IF('poznámky'!S56=1,'poznámky'!A23)+IF('poznámky'!S57=1,'poznámky'!A24)+IF('poznámky'!S58=1,'poznámky'!A25)+IF('poznámky'!S59=1,'poznámky'!A26)+IF('poznámky'!S60=1,'poznámky'!A27)+IF('poznámky'!S61=1,'poznámky'!A28)+IF('poznámky'!S62=1,'poznámky'!A29)+IF('poznámky'!S63=1,'poznámky'!A30)+IF('poznámky'!S64=1,'poznámky'!A31)+IF('poznámky'!S65=1,'poznámky'!A32)+IF('poznámky'!S66=1,'poznámky'!A33)</f>
        <v>1</v>
      </c>
      <c r="BJ75" s="443" t="s">
        <v>13</v>
      </c>
      <c r="BK75" s="444" t="str">
        <f t="shared" si="16"/>
        <v/>
      </c>
      <c r="BM75" s="317"/>
    </row>
    <row r="76" ht="21.75" customHeight="1">
      <c r="A76" s="14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149"/>
      <c r="BD76" s="241"/>
      <c r="BE76" s="241"/>
      <c r="BF76" s="241"/>
      <c r="BG76" s="241"/>
      <c r="BH76" s="241"/>
      <c r="BI76" s="241"/>
      <c r="BJ76" s="241"/>
      <c r="BK76" s="241"/>
      <c r="BM76" s="151"/>
    </row>
    <row r="77" ht="21.75" customHeight="1">
      <c r="A77" s="151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M77" s="151"/>
    </row>
    <row r="78" ht="21.75" customHeight="1">
      <c r="A78" s="151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</row>
    <row r="79" ht="21.75" customHeight="1">
      <c r="A79" s="151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</row>
    <row r="80" ht="21.75" customHeight="1">
      <c r="A80" s="151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</row>
    <row r="81" ht="21.75" customHeight="1">
      <c r="A81" s="151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</row>
    <row r="82" ht="21.75" customHeight="1">
      <c r="A82" s="151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</row>
    <row r="83" ht="21.75" customHeight="1">
      <c r="A83" s="151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</row>
    <row r="84" ht="21.75" customHeight="1">
      <c r="A84" s="151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</row>
    <row r="85" ht="21.75" customHeight="1">
      <c r="A85" s="151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</row>
    <row r="86" ht="21.75" customHeight="1">
      <c r="A86" s="151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</row>
    <row r="87" ht="21.75" customHeight="1">
      <c r="A87" s="151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</row>
    <row r="88" ht="21.75" customHeight="1">
      <c r="A88" s="151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</row>
    <row r="89" ht="21.75" customHeight="1">
      <c r="A89" s="151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</row>
    <row r="90" ht="21.75" customHeight="1">
      <c r="A90" s="151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</row>
    <row r="91" ht="21.75" customHeight="1">
      <c r="A91" s="151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</row>
    <row r="92" ht="21.75" customHeight="1">
      <c r="A92" s="151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</row>
    <row r="93" ht="21.75" customHeight="1">
      <c r="A93" s="151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</row>
    <row r="94" ht="21.75" customHeight="1">
      <c r="A94" s="151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</row>
    <row r="95" ht="21.75" customHeight="1">
      <c r="A95" s="151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</row>
    <row r="96" ht="21.75" customHeight="1">
      <c r="A96" s="151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</row>
    <row r="97" ht="21.75" customHeight="1">
      <c r="A97" s="151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</row>
    <row r="98" ht="21.75" customHeight="1">
      <c r="A98" s="151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</row>
    <row r="99" ht="21.75" customHeight="1">
      <c r="A99" s="151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</row>
    <row r="100" ht="21.75" customHeight="1">
      <c r="A100" s="151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</row>
    <row r="101" ht="21.75" customHeight="1">
      <c r="A101" s="151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</row>
    <row r="102" ht="21.75" customHeight="1">
      <c r="A102" s="151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</row>
    <row r="103" ht="21.75" customHeight="1">
      <c r="A103" s="151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</row>
    <row r="104" ht="21.75" customHeight="1">
      <c r="A104" s="151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</row>
    <row r="105" ht="21.75" customHeight="1">
      <c r="A105" s="151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</row>
    <row r="106" ht="21.75" customHeight="1">
      <c r="A106" s="151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</row>
    <row r="107" ht="21.75" customHeight="1">
      <c r="A107" s="151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</row>
    <row r="108" ht="21.75" customHeight="1">
      <c r="A108" s="151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</row>
    <row r="109" ht="21.75" customHeight="1">
      <c r="A109" s="151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</row>
    <row r="110" ht="21.75" customHeight="1">
      <c r="A110" s="151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</row>
    <row r="111" ht="21.75" customHeight="1">
      <c r="A111" s="151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</row>
    <row r="112" ht="21.75" customHeight="1">
      <c r="A112" s="151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</row>
    <row r="113" ht="21.75" customHeight="1">
      <c r="A113" s="151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</row>
    <row r="114" ht="21.75" customHeight="1">
      <c r="A114" s="151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</row>
    <row r="115" ht="21.75" customHeight="1">
      <c r="A115" s="151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</row>
    <row r="116" ht="21.75" customHeight="1">
      <c r="A116" s="151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</row>
    <row r="117" ht="21.75" customHeight="1">
      <c r="A117" s="151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</row>
    <row r="118" ht="21.75" customHeight="1">
      <c r="A118" s="151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</row>
    <row r="119" ht="21.75" customHeight="1">
      <c r="A119" s="151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</row>
    <row r="120" ht="21.75" customHeight="1">
      <c r="A120" s="151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</row>
    <row r="121" ht="21.75" customHeight="1">
      <c r="A121" s="151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</row>
    <row r="122" ht="21.75" customHeight="1">
      <c r="A122" s="151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</row>
    <row r="123" ht="21.75" customHeight="1">
      <c r="A123" s="151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</row>
    <row r="124" ht="21.75" customHeight="1">
      <c r="A124" s="151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</row>
    <row r="125" ht="21.75" customHeight="1">
      <c r="A125" s="151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</row>
    <row r="126" ht="21.75" customHeight="1">
      <c r="A126" s="151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</row>
    <row r="127" ht="21.75" customHeight="1">
      <c r="A127" s="151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</row>
    <row r="128" ht="21.75" customHeight="1">
      <c r="A128" s="151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</row>
    <row r="129" ht="21.75" customHeight="1">
      <c r="A129" s="151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</row>
    <row r="130" ht="21.75" customHeight="1">
      <c r="A130" s="151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</row>
    <row r="131" ht="21.75" customHeight="1">
      <c r="A131" s="151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</row>
    <row r="132" ht="21.75" customHeight="1">
      <c r="A132" s="151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</row>
    <row r="133" ht="21.75" customHeight="1">
      <c r="A133" s="151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</row>
    <row r="134" ht="21.75" customHeight="1">
      <c r="A134" s="151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</row>
    <row r="135" ht="21.75" customHeight="1">
      <c r="A135" s="151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</row>
    <row r="136" ht="21.75" customHeight="1">
      <c r="A136" s="151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</row>
    <row r="137" ht="21.75" customHeight="1">
      <c r="A137" s="151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</row>
    <row r="138" ht="21.75" customHeight="1">
      <c r="A138" s="151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</row>
    <row r="139" ht="21.75" customHeight="1">
      <c r="A139" s="151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</row>
    <row r="140" ht="21.75" customHeight="1">
      <c r="A140" s="151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</row>
    <row r="141" ht="21.75" customHeight="1">
      <c r="A141" s="151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</row>
    <row r="142" ht="21.75" customHeight="1">
      <c r="A142" s="151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</row>
    <row r="143" ht="21.75" customHeight="1">
      <c r="A143" s="151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</row>
    <row r="144" ht="21.75" customHeight="1">
      <c r="A144" s="151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</row>
    <row r="145" ht="21.75" customHeight="1">
      <c r="A145" s="151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</row>
    <row r="146" ht="21.75" customHeight="1">
      <c r="A146" s="151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</row>
    <row r="147" ht="21.75" customHeight="1">
      <c r="A147" s="151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</row>
    <row r="148" ht="21.75" customHeight="1">
      <c r="A148" s="151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</row>
    <row r="149" ht="21.75" customHeight="1">
      <c r="A149" s="151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</row>
    <row r="150" ht="21.75" customHeight="1">
      <c r="A150" s="151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</row>
    <row r="151" ht="21.75" customHeight="1">
      <c r="A151" s="151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</row>
    <row r="152" ht="21.75" customHeight="1">
      <c r="A152" s="151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</row>
    <row r="153" ht="21.75" customHeight="1">
      <c r="A153" s="151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</row>
    <row r="154" ht="21.75" customHeight="1">
      <c r="A154" s="151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</row>
    <row r="155" ht="21.75" customHeight="1">
      <c r="A155" s="151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</row>
    <row r="156" ht="21.75" customHeight="1">
      <c r="A156" s="151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</row>
    <row r="157" ht="21.75" customHeight="1">
      <c r="A157" s="151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</row>
    <row r="158" ht="21.75" customHeight="1">
      <c r="A158" s="151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</row>
    <row r="159" ht="21.75" customHeight="1">
      <c r="A159" s="151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</row>
    <row r="160" ht="21.75" customHeight="1">
      <c r="A160" s="151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</row>
    <row r="161" ht="21.75" customHeight="1">
      <c r="A161" s="151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</row>
    <row r="162" ht="21.75" customHeight="1">
      <c r="A162" s="151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</row>
    <row r="163" ht="21.75" customHeight="1">
      <c r="A163" s="151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</row>
    <row r="164" ht="21.75" customHeight="1">
      <c r="A164" s="151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</row>
    <row r="165" ht="21.75" customHeight="1">
      <c r="A165" s="151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</row>
    <row r="166" ht="21.75" customHeight="1">
      <c r="A166" s="151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</row>
    <row r="167" ht="21.75" customHeight="1">
      <c r="A167" s="151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</row>
    <row r="168" ht="21.75" customHeight="1">
      <c r="A168" s="151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</row>
    <row r="169" ht="21.75" customHeight="1">
      <c r="A169" s="151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</row>
    <row r="170" ht="21.75" customHeight="1">
      <c r="A170" s="151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</row>
    <row r="171" ht="21.75" customHeight="1">
      <c r="A171" s="151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</row>
    <row r="172" ht="21.75" customHeight="1">
      <c r="A172" s="151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</row>
    <row r="173" ht="21.75" customHeight="1">
      <c r="A173" s="151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</row>
    <row r="174" ht="21.75" customHeight="1">
      <c r="A174" s="151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</row>
    <row r="175" ht="21.75" customHeight="1">
      <c r="A175" s="151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</row>
    <row r="176" ht="21.75" customHeight="1">
      <c r="A176" s="151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</row>
    <row r="177" ht="21.75" customHeight="1">
      <c r="A177" s="151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</row>
    <row r="178" ht="21.75" customHeight="1">
      <c r="A178" s="151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</row>
    <row r="179" ht="21.75" customHeight="1">
      <c r="A179" s="151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</row>
    <row r="180" ht="21.75" customHeight="1">
      <c r="A180" s="151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</row>
    <row r="181" ht="21.75" customHeight="1">
      <c r="A181" s="151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</row>
    <row r="182" ht="21.75" customHeight="1">
      <c r="A182" s="151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</row>
    <row r="183" ht="21.75" customHeight="1">
      <c r="A183" s="151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</row>
    <row r="184" ht="21.75" customHeight="1">
      <c r="A184" s="151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</row>
    <row r="185" ht="21.75" customHeight="1">
      <c r="A185" s="151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</row>
    <row r="186" ht="21.75" customHeight="1">
      <c r="A186" s="151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</row>
    <row r="187" ht="21.75" customHeight="1">
      <c r="A187" s="151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</row>
    <row r="188" ht="21.75" customHeight="1">
      <c r="A188" s="151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</row>
    <row r="189" ht="21.75" customHeight="1">
      <c r="A189" s="151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</row>
    <row r="190" ht="21.75" customHeight="1">
      <c r="A190" s="151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</row>
    <row r="191" ht="21.75" customHeight="1">
      <c r="A191" s="151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</row>
    <row r="192" ht="21.75" customHeight="1">
      <c r="A192" s="151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</row>
    <row r="193" ht="21.75" customHeight="1">
      <c r="A193" s="151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</row>
    <row r="194" ht="21.75" customHeight="1">
      <c r="A194" s="151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</row>
    <row r="195" ht="21.75" customHeight="1">
      <c r="A195" s="151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</row>
    <row r="196" ht="21.75" customHeight="1">
      <c r="A196" s="151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</row>
    <row r="197" ht="21.75" customHeight="1">
      <c r="A197" s="151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</row>
    <row r="198" ht="21.75" customHeight="1">
      <c r="A198" s="151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</row>
    <row r="199" ht="21.75" customHeight="1">
      <c r="A199" s="151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</row>
    <row r="200" ht="21.75" customHeight="1">
      <c r="A200" s="151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</row>
    <row r="201" ht="21.75" customHeight="1">
      <c r="A201" s="151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</row>
    <row r="202" ht="21.75" customHeight="1">
      <c r="A202" s="151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</row>
    <row r="203" ht="21.75" customHeight="1">
      <c r="A203" s="151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</row>
    <row r="204" ht="21.75" customHeight="1">
      <c r="A204" s="151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</row>
    <row r="205" ht="21.75" customHeight="1">
      <c r="A205" s="151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</row>
    <row r="206" ht="21.75" customHeight="1">
      <c r="A206" s="151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</row>
    <row r="207" ht="21.75" customHeight="1">
      <c r="A207" s="151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</row>
    <row r="208" ht="21.75" customHeight="1">
      <c r="A208" s="151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</row>
    <row r="209" ht="21.75" customHeight="1">
      <c r="A209" s="151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</row>
    <row r="210" ht="21.75" customHeight="1">
      <c r="A210" s="151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</row>
    <row r="211" ht="21.75" customHeight="1">
      <c r="A211" s="151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</row>
    <row r="212" ht="21.75" customHeight="1">
      <c r="A212" s="151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</row>
    <row r="213" ht="21.75" customHeight="1">
      <c r="A213" s="151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</row>
    <row r="214" ht="21.75" customHeight="1">
      <c r="A214" s="151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</row>
    <row r="215" ht="21.75" customHeight="1">
      <c r="A215" s="151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</row>
    <row r="216" ht="21.75" customHeight="1">
      <c r="A216" s="151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</row>
    <row r="217" ht="21.75" customHeight="1">
      <c r="A217" s="151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</row>
    <row r="218" ht="21.75" customHeight="1">
      <c r="A218" s="151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</row>
    <row r="219" ht="21.75" customHeight="1">
      <c r="A219" s="151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</row>
    <row r="220" ht="21.75" customHeight="1">
      <c r="A220" s="151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</row>
    <row r="221" ht="21.75" customHeight="1">
      <c r="A221" s="151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</row>
    <row r="222" ht="21.75" customHeight="1">
      <c r="A222" s="151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</row>
    <row r="223" ht="21.75" customHeight="1">
      <c r="A223" s="151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</row>
    <row r="224" ht="21.75" customHeight="1">
      <c r="A224" s="151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</row>
    <row r="225" ht="21.75" customHeight="1">
      <c r="A225" s="151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</row>
    <row r="226" ht="21.75" customHeight="1">
      <c r="A226" s="151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</row>
    <row r="227" ht="21.75" customHeight="1">
      <c r="A227" s="151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</row>
    <row r="228" ht="21.75" customHeight="1">
      <c r="A228" s="151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</row>
    <row r="229" ht="21.75" customHeight="1">
      <c r="A229" s="151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</row>
    <row r="230" ht="21.75" customHeight="1">
      <c r="A230" s="151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</row>
    <row r="231" ht="21.75" customHeight="1">
      <c r="A231" s="151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</row>
    <row r="232" ht="21.75" customHeight="1">
      <c r="A232" s="151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</row>
    <row r="233" ht="21.75" customHeight="1">
      <c r="A233" s="151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</row>
    <row r="234" ht="21.75" customHeight="1">
      <c r="A234" s="151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</row>
    <row r="235" ht="21.75" customHeight="1">
      <c r="A235" s="151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</row>
    <row r="236" ht="21.75" customHeight="1">
      <c r="A236" s="151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</row>
    <row r="237" ht="21.75" customHeight="1">
      <c r="A237" s="151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</row>
    <row r="238" ht="21.75" customHeight="1">
      <c r="A238" s="151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</row>
    <row r="239" ht="21.75" customHeight="1">
      <c r="A239" s="151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</row>
    <row r="240" ht="21.75" customHeight="1">
      <c r="A240" s="151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</row>
    <row r="241" ht="21.75" customHeight="1">
      <c r="A241" s="151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</row>
    <row r="242" ht="21.75" customHeight="1">
      <c r="A242" s="151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</row>
    <row r="243" ht="21.75" customHeight="1">
      <c r="A243" s="151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</row>
    <row r="244" ht="21.75" customHeight="1">
      <c r="A244" s="151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</row>
    <row r="245" ht="21.75" customHeight="1">
      <c r="A245" s="151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</row>
    <row r="246" ht="21.75" customHeight="1">
      <c r="A246" s="151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</row>
    <row r="247" ht="21.75" customHeight="1">
      <c r="A247" s="151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</row>
    <row r="248" ht="21.75" customHeight="1">
      <c r="A248" s="151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</row>
    <row r="249" ht="21.75" customHeight="1">
      <c r="A249" s="151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</row>
    <row r="250" ht="21.75" customHeight="1">
      <c r="A250" s="151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</row>
    <row r="251" ht="21.75" customHeight="1">
      <c r="A251" s="151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</row>
    <row r="252" ht="21.75" customHeight="1">
      <c r="A252" s="151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</row>
    <row r="253" ht="21.75" customHeight="1">
      <c r="A253" s="151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</row>
    <row r="254" ht="21.75" customHeight="1">
      <c r="A254" s="151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</row>
    <row r="255" ht="21.75" customHeight="1">
      <c r="A255" s="151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</row>
    <row r="256" ht="21.75" customHeight="1">
      <c r="A256" s="151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</row>
    <row r="257" ht="21.75" customHeight="1">
      <c r="A257" s="151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</row>
    <row r="258" ht="21.75" customHeight="1">
      <c r="A258" s="151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</row>
    <row r="259" ht="21.75" customHeight="1">
      <c r="A259" s="151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</row>
    <row r="260" ht="21.75" customHeight="1">
      <c r="A260" s="151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</row>
    <row r="261" ht="21.75" customHeight="1">
      <c r="A261" s="151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</row>
    <row r="262" ht="21.75" customHeight="1">
      <c r="A262" s="151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</row>
    <row r="263" ht="21.75" customHeight="1">
      <c r="A263" s="151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</row>
    <row r="264" ht="21.75" customHeight="1">
      <c r="A264" s="151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</row>
    <row r="265" ht="21.75" customHeight="1">
      <c r="A265" s="151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</row>
    <row r="266" ht="21.75" customHeight="1">
      <c r="A266" s="151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</row>
    <row r="267" ht="21.75" customHeight="1">
      <c r="A267" s="151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</row>
    <row r="268" ht="21.75" customHeight="1">
      <c r="A268" s="151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</row>
    <row r="269" ht="21.75" customHeight="1">
      <c r="A269" s="151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</row>
    <row r="270" ht="21.75" customHeight="1">
      <c r="A270" s="151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</row>
    <row r="271" ht="21.75" customHeight="1">
      <c r="A271" s="151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</row>
    <row r="272" ht="21.75" customHeight="1">
      <c r="A272" s="151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</row>
    <row r="273" ht="21.75" customHeight="1">
      <c r="A273" s="151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</row>
    <row r="274" ht="21.75" customHeight="1">
      <c r="A274" s="151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</row>
    <row r="275" ht="21.75" customHeight="1">
      <c r="A275" s="151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</row>
    <row r="276" ht="21.75" customHeight="1">
      <c r="A276" s="151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</row>
    <row r="277" ht="21.75" customHeight="1">
      <c r="A277" s="151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</row>
    <row r="278" ht="21.75" customHeight="1">
      <c r="A278" s="151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</row>
    <row r="279" ht="21.75" customHeight="1">
      <c r="A279" s="151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</row>
    <row r="280" ht="21.75" customHeight="1">
      <c r="A280" s="151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</row>
    <row r="281" ht="21.75" customHeight="1">
      <c r="A281" s="151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</row>
    <row r="282" ht="21.75" customHeight="1">
      <c r="A282" s="151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</row>
    <row r="283" ht="21.75" customHeight="1">
      <c r="A283" s="151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</row>
    <row r="284" ht="21.75" customHeight="1">
      <c r="A284" s="151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</row>
    <row r="285" ht="21.75" customHeight="1">
      <c r="A285" s="151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</row>
    <row r="286" ht="21.75" customHeight="1">
      <c r="A286" s="151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</row>
    <row r="287" ht="21.75" customHeight="1">
      <c r="A287" s="151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</row>
    <row r="288" ht="21.75" customHeight="1">
      <c r="A288" s="151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</row>
    <row r="289" ht="21.75" customHeight="1">
      <c r="A289" s="151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</row>
    <row r="290" ht="21.75" customHeight="1">
      <c r="A290" s="151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</row>
    <row r="291" ht="21.75" customHeight="1">
      <c r="A291" s="151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</row>
    <row r="292" ht="21.75" customHeight="1">
      <c r="A292" s="151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</row>
    <row r="293" ht="21.75" customHeight="1">
      <c r="A293" s="151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</row>
    <row r="294" ht="21.75" customHeight="1">
      <c r="A294" s="151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</row>
    <row r="295" ht="21.75" customHeight="1">
      <c r="A295" s="151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</row>
    <row r="296" ht="21.75" customHeight="1">
      <c r="A296" s="151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</row>
    <row r="297" ht="21.75" customHeight="1">
      <c r="A297" s="151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</row>
    <row r="298" ht="21.75" customHeight="1">
      <c r="A298" s="151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</row>
    <row r="299" ht="21.75" customHeight="1">
      <c r="A299" s="151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</row>
    <row r="300" ht="21.75" customHeight="1">
      <c r="A300" s="151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</row>
    <row r="301" ht="21.75" customHeight="1">
      <c r="A301" s="151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</row>
    <row r="302" ht="21.75" customHeight="1">
      <c r="A302" s="151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</row>
    <row r="303" ht="21.75" customHeight="1">
      <c r="A303" s="151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</row>
    <row r="304" ht="21.75" customHeight="1">
      <c r="A304" s="151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</row>
    <row r="305" ht="21.75" customHeight="1">
      <c r="A305" s="151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</row>
    <row r="306" ht="21.75" customHeight="1">
      <c r="A306" s="151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</row>
    <row r="307" ht="21.75" customHeight="1">
      <c r="A307" s="151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</row>
    <row r="308" ht="21.75" customHeight="1">
      <c r="A308" s="151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</row>
    <row r="309" ht="21.75" customHeight="1">
      <c r="A309" s="151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</row>
    <row r="310" ht="21.75" customHeight="1">
      <c r="A310" s="151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</row>
    <row r="311" ht="21.75" customHeight="1">
      <c r="A311" s="151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</row>
    <row r="312" ht="21.75" customHeight="1">
      <c r="A312" s="151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</row>
    <row r="313" ht="21.75" customHeight="1">
      <c r="A313" s="151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</row>
    <row r="314" ht="21.75" customHeight="1">
      <c r="A314" s="151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</row>
    <row r="315" ht="21.75" customHeight="1">
      <c r="A315" s="151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</row>
    <row r="316" ht="21.75" customHeight="1">
      <c r="A316" s="151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</row>
    <row r="317" ht="21.75" customHeight="1">
      <c r="A317" s="151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</row>
    <row r="318" ht="21.75" customHeight="1">
      <c r="A318" s="151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</row>
    <row r="319" ht="21.75" customHeight="1">
      <c r="A319" s="151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</row>
    <row r="320" ht="21.75" customHeight="1">
      <c r="A320" s="151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</row>
    <row r="321" ht="21.75" customHeight="1">
      <c r="A321" s="151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</row>
    <row r="322" ht="21.75" customHeight="1">
      <c r="A322" s="151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</row>
    <row r="323" ht="21.75" customHeight="1">
      <c r="A323" s="151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</row>
    <row r="324" ht="21.75" customHeight="1">
      <c r="A324" s="151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</row>
    <row r="325" ht="21.75" customHeight="1">
      <c r="A325" s="151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</row>
    <row r="326" ht="21.75" customHeight="1">
      <c r="A326" s="151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</row>
    <row r="327" ht="21.75" customHeight="1">
      <c r="A327" s="151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</row>
    <row r="328" ht="21.75" customHeight="1">
      <c r="A328" s="151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</row>
    <row r="329" ht="21.75" customHeight="1">
      <c r="A329" s="151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</row>
    <row r="330" ht="21.75" customHeight="1">
      <c r="A330" s="151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</row>
    <row r="331" ht="21.75" customHeight="1">
      <c r="A331" s="151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</row>
    <row r="332" ht="21.75" customHeight="1">
      <c r="A332" s="151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</row>
    <row r="333" ht="21.75" customHeight="1">
      <c r="A333" s="151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</row>
    <row r="334" ht="21.75" customHeight="1">
      <c r="A334" s="151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</row>
    <row r="335" ht="21.75" customHeight="1">
      <c r="A335" s="151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</row>
    <row r="336" ht="21.75" customHeight="1">
      <c r="A336" s="151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</row>
    <row r="337" ht="21.75" customHeight="1">
      <c r="A337" s="151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</row>
    <row r="338" ht="21.75" customHeight="1">
      <c r="A338" s="151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</row>
    <row r="339" ht="21.75" customHeight="1">
      <c r="A339" s="151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</row>
    <row r="340" ht="21.75" customHeight="1">
      <c r="A340" s="151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</row>
    <row r="341" ht="21.75" customHeight="1">
      <c r="A341" s="151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</row>
    <row r="342" ht="21.75" customHeight="1">
      <c r="A342" s="151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</row>
    <row r="343" ht="21.75" customHeight="1">
      <c r="A343" s="151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</row>
    <row r="344" ht="21.75" customHeight="1">
      <c r="A344" s="151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</row>
    <row r="345" ht="21.75" customHeight="1">
      <c r="A345" s="151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</row>
    <row r="346" ht="21.75" customHeight="1">
      <c r="A346" s="151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</row>
    <row r="347" ht="21.75" customHeight="1">
      <c r="A347" s="151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</row>
    <row r="348" ht="21.75" customHeight="1">
      <c r="A348" s="151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</row>
    <row r="349" ht="21.75" customHeight="1">
      <c r="A349" s="151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</row>
    <row r="350" ht="21.75" customHeight="1">
      <c r="A350" s="151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</row>
    <row r="351" ht="21.75" customHeight="1">
      <c r="A351" s="151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</row>
    <row r="352" ht="21.75" customHeight="1">
      <c r="A352" s="151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</row>
    <row r="353" ht="21.75" customHeight="1">
      <c r="A353" s="151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</row>
    <row r="354" ht="21.75" customHeight="1">
      <c r="A354" s="151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</row>
    <row r="355" ht="21.75" customHeight="1">
      <c r="A355" s="151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</row>
    <row r="356" ht="21.75" customHeight="1">
      <c r="A356" s="151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</row>
    <row r="357" ht="21.75" customHeight="1">
      <c r="A357" s="151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</row>
    <row r="358" ht="21.75" customHeight="1">
      <c r="A358" s="151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</row>
    <row r="359" ht="21.75" customHeight="1">
      <c r="A359" s="151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</row>
    <row r="360" ht="21.75" customHeight="1">
      <c r="A360" s="151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</row>
    <row r="361" ht="21.75" customHeight="1">
      <c r="A361" s="151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</row>
    <row r="362" ht="21.75" customHeight="1">
      <c r="A362" s="151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</row>
    <row r="363" ht="21.75" customHeight="1">
      <c r="A363" s="151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</row>
    <row r="364" ht="21.75" customHeight="1">
      <c r="A364" s="151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</row>
    <row r="365" ht="21.75" customHeight="1">
      <c r="A365" s="151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</row>
    <row r="366" ht="21.75" customHeight="1">
      <c r="A366" s="151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</row>
    <row r="367" ht="21.75" customHeight="1">
      <c r="A367" s="151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</row>
    <row r="368" ht="21.75" customHeight="1">
      <c r="A368" s="151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</row>
    <row r="369" ht="21.75" customHeight="1">
      <c r="A369" s="151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</row>
    <row r="370" ht="21.75" customHeight="1">
      <c r="A370" s="151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</row>
    <row r="371" ht="21.75" customHeight="1">
      <c r="A371" s="151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</row>
    <row r="372" ht="21.75" customHeight="1">
      <c r="A372" s="151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</row>
    <row r="373" ht="21.75" customHeight="1">
      <c r="A373" s="151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</row>
    <row r="374" ht="21.75" customHeight="1">
      <c r="A374" s="151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</row>
    <row r="375" ht="21.75" customHeight="1">
      <c r="A375" s="151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</row>
    <row r="376" ht="21.75" customHeight="1">
      <c r="A376" s="151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</row>
    <row r="377" ht="21.75" customHeight="1">
      <c r="A377" s="151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</row>
    <row r="378" ht="21.75" customHeight="1">
      <c r="A378" s="151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</row>
    <row r="379" ht="21.75" customHeight="1">
      <c r="A379" s="151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</row>
    <row r="380" ht="21.75" customHeight="1">
      <c r="A380" s="151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</row>
    <row r="381" ht="21.75" customHeight="1">
      <c r="A381" s="151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</row>
    <row r="382" ht="21.75" customHeight="1">
      <c r="A382" s="151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</row>
    <row r="383" ht="21.75" customHeight="1">
      <c r="A383" s="151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</row>
    <row r="384" ht="21.75" customHeight="1">
      <c r="A384" s="151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</row>
    <row r="385" ht="21.75" customHeight="1">
      <c r="A385" s="151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</row>
    <row r="386" ht="21.75" customHeight="1">
      <c r="A386" s="151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</row>
    <row r="387" ht="21.75" customHeight="1">
      <c r="A387" s="151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</row>
    <row r="388" ht="21.75" customHeight="1">
      <c r="A388" s="151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</row>
    <row r="389" ht="21.75" customHeight="1">
      <c r="A389" s="151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</row>
    <row r="390" ht="21.75" customHeight="1">
      <c r="A390" s="151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</row>
    <row r="391" ht="21.75" customHeight="1">
      <c r="A391" s="151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</row>
    <row r="392" ht="21.75" customHeight="1">
      <c r="A392" s="151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</row>
    <row r="393" ht="21.75" customHeight="1">
      <c r="A393" s="151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</row>
    <row r="394" ht="21.75" customHeight="1">
      <c r="A394" s="151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</row>
    <row r="395" ht="21.75" customHeight="1">
      <c r="A395" s="151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</row>
    <row r="396" ht="21.75" customHeight="1">
      <c r="A396" s="151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</row>
    <row r="397" ht="21.75" customHeight="1">
      <c r="A397" s="151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</row>
    <row r="398" ht="21.75" customHeight="1">
      <c r="A398" s="151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</row>
    <row r="399" ht="21.75" customHeight="1">
      <c r="A399" s="151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</row>
    <row r="400" ht="21.75" customHeight="1">
      <c r="A400" s="151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</row>
    <row r="401" ht="21.75" customHeight="1">
      <c r="A401" s="151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</row>
    <row r="402" ht="21.75" customHeight="1">
      <c r="A402" s="151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</row>
    <row r="403" ht="21.75" customHeight="1">
      <c r="A403" s="151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</row>
    <row r="404" ht="21.75" customHeight="1">
      <c r="A404" s="151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</row>
    <row r="405" ht="21.75" customHeight="1">
      <c r="A405" s="151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</row>
    <row r="406" ht="21.75" customHeight="1">
      <c r="A406" s="151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</row>
    <row r="407" ht="21.75" customHeight="1">
      <c r="A407" s="151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</row>
    <row r="408" ht="21.75" customHeight="1">
      <c r="A408" s="151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</row>
    <row r="409" ht="21.75" customHeight="1">
      <c r="A409" s="151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</row>
    <row r="410" ht="21.75" customHeight="1">
      <c r="A410" s="151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</row>
    <row r="411" ht="21.75" customHeight="1">
      <c r="A411" s="151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</row>
    <row r="412" ht="21.75" customHeight="1">
      <c r="A412" s="151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</row>
    <row r="413" ht="21.75" customHeight="1">
      <c r="A413" s="151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</row>
    <row r="414" ht="21.75" customHeight="1">
      <c r="A414" s="151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</row>
    <row r="415" ht="21.75" customHeight="1">
      <c r="A415" s="151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</row>
    <row r="416" ht="21.75" customHeight="1">
      <c r="A416" s="151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</row>
    <row r="417" ht="21.75" customHeight="1">
      <c r="A417" s="151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</row>
    <row r="418" ht="21.75" customHeight="1">
      <c r="A418" s="151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</row>
    <row r="419" ht="21.75" customHeight="1">
      <c r="A419" s="151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</row>
    <row r="420" ht="21.75" customHeight="1">
      <c r="A420" s="151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</row>
    <row r="421" ht="21.75" customHeight="1">
      <c r="A421" s="151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</row>
    <row r="422" ht="21.75" customHeight="1">
      <c r="A422" s="151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</row>
    <row r="423" ht="21.75" customHeight="1">
      <c r="A423" s="151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</row>
    <row r="424" ht="21.75" customHeight="1">
      <c r="A424" s="151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</row>
    <row r="425" ht="21.75" customHeight="1">
      <c r="A425" s="151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</row>
    <row r="426" ht="21.75" customHeight="1">
      <c r="A426" s="151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</row>
    <row r="427" ht="21.75" customHeight="1">
      <c r="A427" s="151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</row>
    <row r="428" ht="21.75" customHeight="1">
      <c r="A428" s="151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</row>
    <row r="429" ht="21.75" customHeight="1">
      <c r="A429" s="151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</row>
    <row r="430" ht="21.75" customHeight="1">
      <c r="A430" s="151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</row>
    <row r="431" ht="21.75" customHeight="1">
      <c r="A431" s="151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</row>
    <row r="432" ht="21.75" customHeight="1">
      <c r="A432" s="151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</row>
    <row r="433" ht="21.75" customHeight="1">
      <c r="A433" s="151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</row>
    <row r="434" ht="21.75" customHeight="1">
      <c r="A434" s="151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</row>
    <row r="435" ht="21.75" customHeight="1">
      <c r="A435" s="151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</row>
    <row r="436" ht="21.75" customHeight="1">
      <c r="A436" s="151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</row>
    <row r="437" ht="21.75" customHeight="1">
      <c r="A437" s="151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</row>
    <row r="438" ht="21.75" customHeight="1">
      <c r="A438" s="151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</row>
    <row r="439" ht="21.75" customHeight="1">
      <c r="A439" s="151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</row>
    <row r="440" ht="21.75" customHeight="1">
      <c r="A440" s="151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</row>
    <row r="441" ht="21.75" customHeight="1">
      <c r="A441" s="151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</row>
    <row r="442" ht="21.75" customHeight="1">
      <c r="A442" s="151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</row>
    <row r="443" ht="21.75" customHeight="1">
      <c r="A443" s="151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</row>
    <row r="444" ht="21.75" customHeight="1">
      <c r="A444" s="151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</row>
    <row r="445" ht="21.75" customHeight="1">
      <c r="A445" s="151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</row>
    <row r="446" ht="21.75" customHeight="1">
      <c r="A446" s="151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</row>
    <row r="447" ht="21.75" customHeight="1">
      <c r="A447" s="151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</row>
    <row r="448" ht="21.75" customHeight="1">
      <c r="A448" s="151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</row>
    <row r="449" ht="21.75" customHeight="1">
      <c r="A449" s="151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</row>
    <row r="450" ht="21.75" customHeight="1">
      <c r="A450" s="151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</row>
    <row r="451" ht="21.75" customHeight="1">
      <c r="A451" s="151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</row>
    <row r="452" ht="21.75" customHeight="1">
      <c r="A452" s="151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</row>
    <row r="453" ht="21.75" customHeight="1">
      <c r="A453" s="151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</row>
    <row r="454" ht="21.75" customHeight="1">
      <c r="A454" s="151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</row>
    <row r="455" ht="21.75" customHeight="1">
      <c r="A455" s="151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</row>
    <row r="456" ht="21.75" customHeight="1">
      <c r="A456" s="151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</row>
    <row r="457" ht="21.75" customHeight="1">
      <c r="A457" s="151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</row>
    <row r="458" ht="21.75" customHeight="1">
      <c r="A458" s="151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</row>
    <row r="459" ht="21.75" customHeight="1">
      <c r="A459" s="151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</row>
    <row r="460" ht="21.75" customHeight="1">
      <c r="A460" s="151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</row>
    <row r="461" ht="21.75" customHeight="1">
      <c r="A461" s="151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</row>
    <row r="462" ht="21.75" customHeight="1">
      <c r="A462" s="151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</row>
    <row r="463" ht="21.75" customHeight="1">
      <c r="A463" s="151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</row>
    <row r="464" ht="21.75" customHeight="1">
      <c r="A464" s="151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</row>
    <row r="465" ht="21.75" customHeight="1">
      <c r="A465" s="151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</row>
    <row r="466" ht="21.75" customHeight="1">
      <c r="A466" s="151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</row>
    <row r="467" ht="21.75" customHeight="1">
      <c r="A467" s="151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</row>
    <row r="468" ht="21.75" customHeight="1">
      <c r="A468" s="151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</row>
    <row r="469" ht="21.75" customHeight="1">
      <c r="A469" s="151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</row>
    <row r="470" ht="21.75" customHeight="1">
      <c r="A470" s="151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</row>
    <row r="471" ht="21.75" customHeight="1">
      <c r="A471" s="151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</row>
    <row r="472" ht="21.75" customHeight="1">
      <c r="A472" s="151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</row>
    <row r="473" ht="21.75" customHeight="1">
      <c r="A473" s="151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</row>
    <row r="474" ht="21.75" customHeight="1">
      <c r="A474" s="151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</row>
    <row r="475" ht="21.75" customHeight="1">
      <c r="A475" s="151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</row>
    <row r="476" ht="21.75" customHeight="1">
      <c r="A476" s="151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</row>
    <row r="477" ht="21.75" customHeight="1">
      <c r="A477" s="151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</row>
    <row r="478" ht="21.75" customHeight="1">
      <c r="A478" s="151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</row>
    <row r="479" ht="21.75" customHeight="1">
      <c r="A479" s="151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</row>
    <row r="480" ht="21.75" customHeight="1">
      <c r="A480" s="151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</row>
    <row r="481" ht="21.75" customHeight="1">
      <c r="A481" s="151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</row>
    <row r="482" ht="21.75" customHeight="1">
      <c r="A482" s="151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</row>
    <row r="483" ht="21.75" customHeight="1">
      <c r="A483" s="151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</row>
    <row r="484" ht="21.75" customHeight="1">
      <c r="A484" s="151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</row>
    <row r="485" ht="21.75" customHeight="1">
      <c r="A485" s="151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</row>
    <row r="486" ht="21.75" customHeight="1">
      <c r="A486" s="151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</row>
    <row r="487" ht="21.75" customHeight="1">
      <c r="A487" s="151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</row>
    <row r="488" ht="21.75" customHeight="1">
      <c r="A488" s="151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</row>
    <row r="489" ht="21.75" customHeight="1">
      <c r="A489" s="151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</row>
    <row r="490" ht="21.75" customHeight="1">
      <c r="A490" s="151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</row>
    <row r="491" ht="21.75" customHeight="1">
      <c r="A491" s="151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</row>
    <row r="492" ht="21.75" customHeight="1">
      <c r="A492" s="151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</row>
    <row r="493" ht="21.75" customHeight="1">
      <c r="A493" s="151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</row>
    <row r="494" ht="21.75" customHeight="1">
      <c r="A494" s="151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</row>
    <row r="495" ht="21.75" customHeight="1">
      <c r="A495" s="151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</row>
    <row r="496" ht="21.75" customHeight="1">
      <c r="A496" s="151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</row>
    <row r="497" ht="21.75" customHeight="1">
      <c r="A497" s="151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</row>
    <row r="498" ht="21.75" customHeight="1">
      <c r="A498" s="151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</row>
    <row r="499" ht="21.75" customHeight="1">
      <c r="A499" s="151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</row>
    <row r="500" ht="21.75" customHeight="1">
      <c r="A500" s="151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</row>
    <row r="501" ht="21.75" customHeight="1">
      <c r="A501" s="151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</row>
    <row r="502" ht="21.75" customHeight="1">
      <c r="A502" s="151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</row>
    <row r="503" ht="21.75" customHeight="1">
      <c r="A503" s="151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</row>
    <row r="504" ht="21.75" customHeight="1">
      <c r="A504" s="151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</row>
    <row r="505" ht="21.75" customHeight="1">
      <c r="A505" s="151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</row>
    <row r="506" ht="21.75" customHeight="1">
      <c r="A506" s="151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</row>
    <row r="507" ht="21.75" customHeight="1">
      <c r="A507" s="151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</row>
    <row r="508" ht="21.75" customHeight="1">
      <c r="A508" s="151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</row>
    <row r="509" ht="21.75" customHeight="1">
      <c r="A509" s="151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</row>
    <row r="510" ht="21.75" customHeight="1">
      <c r="A510" s="151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</row>
    <row r="511" ht="21.75" customHeight="1">
      <c r="A511" s="151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</row>
    <row r="512" ht="21.75" customHeight="1">
      <c r="A512" s="151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</row>
    <row r="513" ht="21.75" customHeight="1">
      <c r="A513" s="151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</row>
    <row r="514" ht="21.75" customHeight="1">
      <c r="A514" s="151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</row>
    <row r="515" ht="21.75" customHeight="1">
      <c r="A515" s="151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</row>
    <row r="516" ht="21.75" customHeight="1">
      <c r="A516" s="151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</row>
    <row r="517" ht="21.75" customHeight="1">
      <c r="A517" s="151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</row>
    <row r="518" ht="21.75" customHeight="1">
      <c r="A518" s="151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</row>
    <row r="519" ht="21.75" customHeight="1">
      <c r="A519" s="151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</row>
    <row r="520" ht="21.75" customHeight="1">
      <c r="A520" s="151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</row>
    <row r="521" ht="21.75" customHeight="1">
      <c r="A521" s="151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</row>
    <row r="522" ht="21.75" customHeight="1">
      <c r="A522" s="151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</row>
    <row r="523" ht="21.75" customHeight="1">
      <c r="A523" s="151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</row>
    <row r="524" ht="21.75" customHeight="1">
      <c r="A524" s="151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</row>
    <row r="525" ht="21.75" customHeight="1">
      <c r="A525" s="151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</row>
    <row r="526" ht="21.75" customHeight="1">
      <c r="A526" s="151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</row>
    <row r="527" ht="21.75" customHeight="1">
      <c r="A527" s="151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</row>
    <row r="528" ht="21.75" customHeight="1">
      <c r="A528" s="151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</row>
    <row r="529" ht="21.75" customHeight="1">
      <c r="A529" s="151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</row>
    <row r="530" ht="21.75" customHeight="1">
      <c r="A530" s="151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</row>
    <row r="531" ht="21.75" customHeight="1">
      <c r="A531" s="151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</row>
    <row r="532" ht="21.75" customHeight="1">
      <c r="A532" s="151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</row>
    <row r="533" ht="21.75" customHeight="1">
      <c r="A533" s="151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</row>
    <row r="534" ht="21.75" customHeight="1">
      <c r="A534" s="151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</row>
    <row r="535" ht="21.75" customHeight="1">
      <c r="A535" s="151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</row>
    <row r="536" ht="21.75" customHeight="1">
      <c r="A536" s="151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</row>
    <row r="537" ht="21.75" customHeight="1">
      <c r="A537" s="151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</row>
    <row r="538" ht="21.75" customHeight="1">
      <c r="A538" s="151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</row>
    <row r="539" ht="21.75" customHeight="1">
      <c r="A539" s="151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</row>
    <row r="540" ht="21.75" customHeight="1">
      <c r="A540" s="151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</row>
    <row r="541" ht="21.75" customHeight="1">
      <c r="A541" s="151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</row>
    <row r="542" ht="21.75" customHeight="1">
      <c r="A542" s="151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</row>
    <row r="543" ht="21.75" customHeight="1">
      <c r="A543" s="151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</row>
    <row r="544" ht="21.75" customHeight="1">
      <c r="A544" s="151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</row>
    <row r="545" ht="21.75" customHeight="1">
      <c r="A545" s="151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</row>
    <row r="546" ht="21.75" customHeight="1">
      <c r="A546" s="151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</row>
    <row r="547" ht="21.75" customHeight="1">
      <c r="A547" s="151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</row>
    <row r="548" ht="21.75" customHeight="1">
      <c r="A548" s="151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</row>
    <row r="549" ht="21.75" customHeight="1">
      <c r="A549" s="151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</row>
    <row r="550" ht="21.75" customHeight="1">
      <c r="A550" s="151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</row>
    <row r="551" ht="21.75" customHeight="1">
      <c r="A551" s="151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</row>
    <row r="552" ht="21.75" customHeight="1">
      <c r="A552" s="151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</row>
    <row r="553" ht="21.75" customHeight="1">
      <c r="A553" s="151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</row>
    <row r="554" ht="21.75" customHeight="1">
      <c r="A554" s="151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</row>
    <row r="555" ht="21.75" customHeight="1">
      <c r="A555" s="151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</row>
    <row r="556" ht="21.75" customHeight="1">
      <c r="A556" s="151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</row>
    <row r="557" ht="21.75" customHeight="1">
      <c r="A557" s="151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</row>
    <row r="558" ht="21.75" customHeight="1">
      <c r="A558" s="151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</row>
    <row r="559" ht="21.75" customHeight="1">
      <c r="A559" s="151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</row>
    <row r="560" ht="21.75" customHeight="1">
      <c r="A560" s="151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</row>
    <row r="561" ht="21.75" customHeight="1">
      <c r="A561" s="151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</row>
    <row r="562" ht="21.75" customHeight="1">
      <c r="A562" s="151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</row>
    <row r="563" ht="21.75" customHeight="1">
      <c r="A563" s="151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</row>
    <row r="564" ht="21.75" customHeight="1">
      <c r="A564" s="151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</row>
    <row r="565" ht="21.75" customHeight="1">
      <c r="A565" s="151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</row>
    <row r="566" ht="21.75" customHeight="1">
      <c r="A566" s="151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</row>
    <row r="567" ht="21.75" customHeight="1">
      <c r="A567" s="151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</row>
    <row r="568" ht="21.75" customHeight="1">
      <c r="A568" s="151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</row>
    <row r="569" ht="21.75" customHeight="1">
      <c r="A569" s="151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</row>
    <row r="570" ht="21.75" customHeight="1">
      <c r="A570" s="151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</row>
    <row r="571" ht="21.75" customHeight="1">
      <c r="A571" s="151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</row>
    <row r="572" ht="21.75" customHeight="1">
      <c r="A572" s="151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</row>
    <row r="573" ht="21.75" customHeight="1">
      <c r="A573" s="151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</row>
    <row r="574" ht="21.75" customHeight="1">
      <c r="A574" s="151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</row>
    <row r="575" ht="21.75" customHeight="1">
      <c r="A575" s="151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</row>
    <row r="576" ht="21.75" customHeight="1">
      <c r="A576" s="151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</row>
    <row r="577" ht="21.75" customHeight="1">
      <c r="A577" s="151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</row>
    <row r="578" ht="21.75" customHeight="1">
      <c r="A578" s="151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</row>
    <row r="579" ht="21.75" customHeight="1">
      <c r="A579" s="151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</row>
    <row r="580" ht="21.75" customHeight="1">
      <c r="A580" s="151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</row>
    <row r="581" ht="21.75" customHeight="1">
      <c r="A581" s="151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</row>
    <row r="582" ht="21.75" customHeight="1">
      <c r="A582" s="151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</row>
    <row r="583" ht="21.75" customHeight="1">
      <c r="A583" s="151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</row>
    <row r="584" ht="21.75" customHeight="1">
      <c r="A584" s="151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</row>
    <row r="585" ht="21.75" customHeight="1">
      <c r="A585" s="151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</row>
    <row r="586" ht="21.75" customHeight="1">
      <c r="A586" s="151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</row>
    <row r="587" ht="21.75" customHeight="1">
      <c r="A587" s="151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</row>
    <row r="588" ht="21.75" customHeight="1">
      <c r="A588" s="151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</row>
    <row r="589" ht="21.75" customHeight="1">
      <c r="A589" s="151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</row>
    <row r="590" ht="21.75" customHeight="1">
      <c r="A590" s="151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</row>
    <row r="591" ht="21.75" customHeight="1">
      <c r="A591" s="151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</row>
    <row r="592" ht="21.75" customHeight="1">
      <c r="A592" s="151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</row>
    <row r="593" ht="21.75" customHeight="1">
      <c r="A593" s="151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</row>
    <row r="594" ht="21.75" customHeight="1">
      <c r="A594" s="151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</row>
    <row r="595" ht="21.75" customHeight="1">
      <c r="A595" s="151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</row>
    <row r="596" ht="21.75" customHeight="1">
      <c r="A596" s="151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</row>
    <row r="597" ht="21.75" customHeight="1">
      <c r="A597" s="151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</row>
    <row r="598" ht="21.75" customHeight="1">
      <c r="A598" s="151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</row>
    <row r="599" ht="21.75" customHeight="1">
      <c r="A599" s="151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</row>
    <row r="600" ht="21.75" customHeight="1">
      <c r="A600" s="151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</row>
    <row r="601" ht="21.75" customHeight="1">
      <c r="A601" s="151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</row>
    <row r="602" ht="21.75" customHeight="1">
      <c r="A602" s="151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</row>
    <row r="603" ht="21.75" customHeight="1">
      <c r="A603" s="151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</row>
    <row r="604" ht="21.75" customHeight="1">
      <c r="A604" s="151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</row>
    <row r="605" ht="21.75" customHeight="1">
      <c r="A605" s="151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</row>
    <row r="606" ht="21.75" customHeight="1">
      <c r="A606" s="151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</row>
    <row r="607" ht="21.75" customHeight="1">
      <c r="A607" s="151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</row>
    <row r="608" ht="21.75" customHeight="1">
      <c r="A608" s="151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</row>
    <row r="609" ht="21.75" customHeight="1">
      <c r="A609" s="151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</row>
    <row r="610" ht="21.75" customHeight="1">
      <c r="A610" s="151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</row>
    <row r="611" ht="21.75" customHeight="1">
      <c r="A611" s="151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</row>
    <row r="612" ht="21.75" customHeight="1">
      <c r="A612" s="151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</row>
    <row r="613" ht="21.75" customHeight="1">
      <c r="A613" s="151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</row>
    <row r="614" ht="21.75" customHeight="1">
      <c r="A614" s="151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</row>
    <row r="615" ht="21.75" customHeight="1">
      <c r="A615" s="151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</row>
    <row r="616" ht="21.75" customHeight="1">
      <c r="A616" s="151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</row>
    <row r="617" ht="21.75" customHeight="1">
      <c r="A617" s="151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</row>
    <row r="618" ht="21.75" customHeight="1">
      <c r="A618" s="151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</row>
    <row r="619" ht="21.75" customHeight="1">
      <c r="A619" s="151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</row>
    <row r="620" ht="21.75" customHeight="1">
      <c r="A620" s="151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</row>
    <row r="621" ht="21.75" customHeight="1">
      <c r="A621" s="151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</row>
    <row r="622" ht="21.75" customHeight="1">
      <c r="A622" s="151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</row>
    <row r="623" ht="21.75" customHeight="1">
      <c r="A623" s="151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</row>
    <row r="624" ht="21.75" customHeight="1">
      <c r="A624" s="151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</row>
    <row r="625" ht="21.75" customHeight="1">
      <c r="A625" s="151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</row>
    <row r="626" ht="21.75" customHeight="1">
      <c r="A626" s="151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</row>
    <row r="627" ht="21.75" customHeight="1">
      <c r="A627" s="1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</row>
    <row r="628" ht="21.75" customHeight="1">
      <c r="A628" s="151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</row>
    <row r="629" ht="21.75" customHeight="1">
      <c r="A629" s="151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</row>
    <row r="630" ht="21.75" customHeight="1">
      <c r="A630" s="151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</row>
    <row r="631" ht="21.75" customHeight="1">
      <c r="A631" s="151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</row>
    <row r="632" ht="21.75" customHeight="1">
      <c r="A632" s="151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</row>
    <row r="633" ht="21.75" customHeight="1">
      <c r="A633" s="151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</row>
    <row r="634" ht="21.75" customHeight="1">
      <c r="A634" s="151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</row>
    <row r="635" ht="21.75" customHeight="1">
      <c r="A635" s="151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</row>
    <row r="636" ht="21.75" customHeight="1">
      <c r="A636" s="151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</row>
    <row r="637" ht="21.75" customHeight="1">
      <c r="A637" s="151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</row>
    <row r="638" ht="21.75" customHeight="1">
      <c r="A638" s="151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</row>
    <row r="639" ht="21.75" customHeight="1">
      <c r="A639" s="151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</row>
    <row r="640" ht="21.75" customHeight="1">
      <c r="A640" s="151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</row>
    <row r="641" ht="21.75" customHeight="1">
      <c r="A641" s="151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</row>
    <row r="642" ht="21.75" customHeight="1">
      <c r="A642" s="151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</row>
    <row r="643" ht="21.75" customHeight="1">
      <c r="A643" s="151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</row>
    <row r="644" ht="21.75" customHeight="1">
      <c r="A644" s="151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</row>
    <row r="645" ht="21.75" customHeight="1">
      <c r="A645" s="151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</row>
    <row r="646" ht="21.75" customHeight="1">
      <c r="A646" s="151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</row>
    <row r="647" ht="21.75" customHeight="1">
      <c r="A647" s="151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</row>
    <row r="648" ht="21.75" customHeight="1">
      <c r="A648" s="151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</row>
    <row r="649" ht="21.75" customHeight="1">
      <c r="A649" s="151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</row>
    <row r="650" ht="21.75" customHeight="1">
      <c r="A650" s="151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</row>
    <row r="651" ht="21.75" customHeight="1">
      <c r="A651" s="151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</row>
    <row r="652" ht="21.75" customHeight="1">
      <c r="A652" s="151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</row>
    <row r="653" ht="21.75" customHeight="1">
      <c r="A653" s="151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</row>
    <row r="654" ht="21.75" customHeight="1">
      <c r="A654" s="151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</row>
    <row r="655" ht="21.75" customHeight="1">
      <c r="A655" s="151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</row>
    <row r="656" ht="21.75" customHeight="1">
      <c r="A656" s="151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</row>
    <row r="657" ht="21.75" customHeight="1">
      <c r="A657" s="151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</row>
    <row r="658" ht="21.75" customHeight="1">
      <c r="A658" s="151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</row>
    <row r="659" ht="21.75" customHeight="1">
      <c r="A659" s="151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</row>
    <row r="660" ht="21.75" customHeight="1">
      <c r="A660" s="151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</row>
    <row r="661" ht="21.75" customHeight="1">
      <c r="A661" s="151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</row>
    <row r="662" ht="21.75" customHeight="1">
      <c r="A662" s="151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</row>
    <row r="663" ht="21.75" customHeight="1">
      <c r="A663" s="151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</row>
    <row r="664" ht="21.75" customHeight="1">
      <c r="A664" s="151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</row>
    <row r="665" ht="21.75" customHeight="1">
      <c r="A665" s="151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</row>
    <row r="666" ht="21.75" customHeight="1">
      <c r="A666" s="151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</row>
    <row r="667" ht="21.75" customHeight="1">
      <c r="A667" s="151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</row>
    <row r="668" ht="21.75" customHeight="1">
      <c r="A668" s="151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</row>
    <row r="669" ht="21.75" customHeight="1">
      <c r="A669" s="151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</row>
    <row r="670" ht="21.75" customHeight="1">
      <c r="A670" s="151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</row>
    <row r="671" ht="21.75" customHeight="1">
      <c r="A671" s="151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</row>
    <row r="672" ht="21.75" customHeight="1">
      <c r="A672" s="151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</row>
    <row r="673" ht="21.75" customHeight="1">
      <c r="A673" s="151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</row>
    <row r="674" ht="21.75" customHeight="1">
      <c r="A674" s="151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</row>
    <row r="675" ht="21.75" customHeight="1">
      <c r="A675" s="151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</row>
    <row r="676" ht="21.75" customHeight="1">
      <c r="A676" s="151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</row>
    <row r="677" ht="21.75" customHeight="1">
      <c r="A677" s="151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</row>
    <row r="678" ht="21.75" customHeight="1">
      <c r="A678" s="151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</row>
    <row r="679" ht="21.75" customHeight="1">
      <c r="A679" s="151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</row>
    <row r="680" ht="21.75" customHeight="1">
      <c r="A680" s="151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</row>
    <row r="681" ht="21.75" customHeight="1">
      <c r="A681" s="151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</row>
    <row r="682" ht="21.75" customHeight="1">
      <c r="A682" s="151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</row>
    <row r="683" ht="21.75" customHeight="1">
      <c r="A683" s="151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</row>
    <row r="684" ht="21.75" customHeight="1">
      <c r="A684" s="151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</row>
    <row r="685" ht="21.75" customHeight="1">
      <c r="A685" s="151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</row>
    <row r="686" ht="21.75" customHeight="1">
      <c r="A686" s="151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</row>
    <row r="687" ht="21.75" customHeight="1">
      <c r="A687" s="151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</row>
    <row r="688" ht="21.75" customHeight="1">
      <c r="A688" s="151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</row>
    <row r="689" ht="21.75" customHeight="1">
      <c r="A689" s="151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</row>
    <row r="690" ht="21.75" customHeight="1">
      <c r="A690" s="151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</row>
    <row r="691" ht="21.75" customHeight="1">
      <c r="A691" s="151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</row>
    <row r="692" ht="21.75" customHeight="1">
      <c r="A692" s="151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</row>
    <row r="693" ht="21.75" customHeight="1">
      <c r="A693" s="151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</row>
    <row r="694" ht="21.75" customHeight="1">
      <c r="A694" s="151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</row>
    <row r="695" ht="21.75" customHeight="1">
      <c r="A695" s="151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</row>
    <row r="696" ht="21.75" customHeight="1">
      <c r="A696" s="151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</row>
    <row r="697" ht="21.75" customHeight="1">
      <c r="A697" s="151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</row>
    <row r="698" ht="21.75" customHeight="1">
      <c r="A698" s="151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</row>
    <row r="699" ht="21.75" customHeight="1">
      <c r="A699" s="151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</row>
    <row r="700" ht="21.75" customHeight="1">
      <c r="A700" s="151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</row>
    <row r="701" ht="21.75" customHeight="1">
      <c r="A701" s="151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</row>
    <row r="702" ht="21.75" customHeight="1">
      <c r="A702" s="151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</row>
    <row r="703" ht="21.75" customHeight="1">
      <c r="A703" s="151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</row>
    <row r="704" ht="21.75" customHeight="1">
      <c r="A704" s="151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</row>
    <row r="705" ht="21.75" customHeight="1">
      <c r="A705" s="151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</row>
    <row r="706" ht="21.75" customHeight="1">
      <c r="A706" s="151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</row>
    <row r="707" ht="21.75" customHeight="1">
      <c r="A707" s="151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</row>
    <row r="708" ht="21.75" customHeight="1">
      <c r="A708" s="151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</row>
    <row r="709" ht="21.75" customHeight="1">
      <c r="A709" s="151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</row>
    <row r="710" ht="21.75" customHeight="1">
      <c r="A710" s="151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</row>
    <row r="711" ht="21.75" customHeight="1">
      <c r="A711" s="151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</row>
    <row r="712" ht="21.75" customHeight="1">
      <c r="A712" s="151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</row>
    <row r="713" ht="21.75" customHeight="1">
      <c r="A713" s="151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</row>
    <row r="714" ht="21.75" customHeight="1">
      <c r="A714" s="151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</row>
    <row r="715" ht="21.75" customHeight="1">
      <c r="A715" s="151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</row>
    <row r="716" ht="21.75" customHeight="1">
      <c r="A716" s="151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</row>
    <row r="717" ht="21.75" customHeight="1">
      <c r="A717" s="151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</row>
    <row r="718" ht="21.75" customHeight="1">
      <c r="A718" s="151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</row>
    <row r="719" ht="21.75" customHeight="1">
      <c r="A719" s="151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</row>
    <row r="720" ht="21.75" customHeight="1">
      <c r="A720" s="151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</row>
    <row r="721" ht="21.75" customHeight="1">
      <c r="A721" s="151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</row>
    <row r="722" ht="21.75" customHeight="1">
      <c r="A722" s="151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</row>
    <row r="723" ht="21.75" customHeight="1">
      <c r="A723" s="151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</row>
    <row r="724" ht="21.75" customHeight="1">
      <c r="A724" s="151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</row>
    <row r="725" ht="21.75" customHeight="1">
      <c r="A725" s="151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</row>
    <row r="726" ht="21.75" customHeight="1">
      <c r="A726" s="151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</row>
    <row r="727" ht="21.75" customHeight="1">
      <c r="A727" s="151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</row>
    <row r="728" ht="21.75" customHeight="1">
      <c r="A728" s="151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</row>
    <row r="729" ht="21.75" customHeight="1">
      <c r="A729" s="151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</row>
    <row r="730" ht="21.75" customHeight="1">
      <c r="A730" s="151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</row>
    <row r="731" ht="21.75" customHeight="1">
      <c r="A731" s="151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</row>
    <row r="732" ht="21.75" customHeight="1">
      <c r="A732" s="151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</row>
    <row r="733" ht="21.75" customHeight="1">
      <c r="A733" s="151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</row>
    <row r="734" ht="21.75" customHeight="1">
      <c r="A734" s="151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</row>
    <row r="735" ht="21.75" customHeight="1">
      <c r="A735" s="151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</row>
    <row r="736" ht="21.75" customHeight="1">
      <c r="A736" s="151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</row>
    <row r="737" ht="21.75" customHeight="1">
      <c r="A737" s="151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</row>
    <row r="738" ht="21.75" customHeight="1">
      <c r="A738" s="151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</row>
    <row r="739" ht="21.75" customHeight="1">
      <c r="A739" s="151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</row>
    <row r="740" ht="21.75" customHeight="1">
      <c r="A740" s="151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</row>
    <row r="741" ht="21.75" customHeight="1">
      <c r="A741" s="151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</row>
    <row r="742" ht="21.75" customHeight="1">
      <c r="A742" s="151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</row>
    <row r="743" ht="21.75" customHeight="1">
      <c r="A743" s="151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</row>
    <row r="744" ht="21.75" customHeight="1">
      <c r="A744" s="151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</row>
    <row r="745" ht="21.75" customHeight="1">
      <c r="A745" s="151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</row>
    <row r="746" ht="21.75" customHeight="1">
      <c r="A746" s="151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</row>
    <row r="747" ht="21.75" customHeight="1">
      <c r="A747" s="151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</row>
    <row r="748" ht="21.75" customHeight="1">
      <c r="A748" s="151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</row>
    <row r="749" ht="21.75" customHeight="1">
      <c r="A749" s="151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</row>
    <row r="750" ht="21.75" customHeight="1">
      <c r="A750" s="151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</row>
    <row r="751" ht="21.75" customHeight="1">
      <c r="A751" s="151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</row>
    <row r="752" ht="21.75" customHeight="1">
      <c r="A752" s="151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</row>
    <row r="753" ht="21.75" customHeight="1">
      <c r="A753" s="151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</row>
    <row r="754" ht="21.75" customHeight="1">
      <c r="A754" s="151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</row>
    <row r="755" ht="21.75" customHeight="1">
      <c r="A755" s="151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</row>
    <row r="756" ht="21.75" customHeight="1">
      <c r="A756" s="151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</row>
    <row r="757" ht="21.75" customHeight="1">
      <c r="A757" s="151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</row>
    <row r="758" ht="21.75" customHeight="1">
      <c r="A758" s="151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</row>
    <row r="759" ht="21.75" customHeight="1">
      <c r="A759" s="151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</row>
    <row r="760" ht="21.75" customHeight="1">
      <c r="A760" s="151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</row>
    <row r="761" ht="21.75" customHeight="1">
      <c r="A761" s="151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</row>
    <row r="762" ht="21.75" customHeight="1">
      <c r="A762" s="151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</row>
    <row r="763" ht="21.75" customHeight="1">
      <c r="A763" s="151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</row>
    <row r="764" ht="21.75" customHeight="1">
      <c r="A764" s="151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</row>
    <row r="765" ht="21.75" customHeight="1">
      <c r="A765" s="151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</row>
    <row r="766" ht="21.75" customHeight="1">
      <c r="A766" s="151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</row>
    <row r="767" ht="21.75" customHeight="1">
      <c r="A767" s="151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</row>
    <row r="768" ht="21.75" customHeight="1">
      <c r="A768" s="151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</row>
    <row r="769" ht="21.75" customHeight="1">
      <c r="A769" s="151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</row>
    <row r="770" ht="21.75" customHeight="1">
      <c r="A770" s="151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</row>
    <row r="771" ht="21.75" customHeight="1">
      <c r="A771" s="151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</row>
    <row r="772" ht="21.75" customHeight="1">
      <c r="A772" s="151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</row>
    <row r="773" ht="21.75" customHeight="1">
      <c r="A773" s="151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</row>
    <row r="774" ht="21.75" customHeight="1">
      <c r="A774" s="151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</row>
    <row r="775" ht="21.75" customHeight="1">
      <c r="A775" s="151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</row>
    <row r="776" ht="21.75" customHeight="1">
      <c r="A776" s="151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</row>
    <row r="777" ht="21.75" customHeight="1">
      <c r="A777" s="151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</row>
    <row r="778" ht="21.75" customHeight="1">
      <c r="A778" s="151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</row>
    <row r="779" ht="21.75" customHeight="1">
      <c r="A779" s="151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</row>
    <row r="780" ht="21.75" customHeight="1">
      <c r="A780" s="151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</row>
    <row r="781" ht="21.75" customHeight="1">
      <c r="A781" s="151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</row>
    <row r="782" ht="21.75" customHeight="1">
      <c r="A782" s="151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</row>
    <row r="783" ht="21.75" customHeight="1">
      <c r="A783" s="151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</row>
    <row r="784" ht="21.75" customHeight="1">
      <c r="A784" s="151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</row>
    <row r="785" ht="21.75" customHeight="1">
      <c r="A785" s="151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</row>
    <row r="786" ht="21.75" customHeight="1">
      <c r="A786" s="151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</row>
    <row r="787" ht="21.75" customHeight="1">
      <c r="A787" s="151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</row>
    <row r="788" ht="21.75" customHeight="1">
      <c r="A788" s="151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</row>
    <row r="789" ht="21.75" customHeight="1">
      <c r="A789" s="151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</row>
    <row r="790" ht="21.75" customHeight="1">
      <c r="A790" s="151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</row>
    <row r="791" ht="21.75" customHeight="1">
      <c r="A791" s="151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</row>
    <row r="792" ht="21.75" customHeight="1">
      <c r="A792" s="151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</row>
    <row r="793" ht="21.75" customHeight="1">
      <c r="A793" s="151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</row>
    <row r="794" ht="21.75" customHeight="1">
      <c r="A794" s="151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</row>
    <row r="795" ht="21.75" customHeight="1">
      <c r="A795" s="151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</row>
    <row r="796" ht="21.75" customHeight="1">
      <c r="A796" s="151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</row>
    <row r="797" ht="21.75" customHeight="1">
      <c r="A797" s="151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</row>
    <row r="798" ht="21.75" customHeight="1">
      <c r="A798" s="151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</row>
    <row r="799" ht="21.75" customHeight="1">
      <c r="A799" s="151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</row>
    <row r="800" ht="21.75" customHeight="1">
      <c r="A800" s="151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</row>
    <row r="801" ht="21.75" customHeight="1">
      <c r="A801" s="151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</row>
    <row r="802" ht="21.75" customHeight="1">
      <c r="A802" s="151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</row>
    <row r="803" ht="21.75" customHeight="1">
      <c r="A803" s="151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</row>
    <row r="804" ht="21.75" customHeight="1">
      <c r="A804" s="151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</row>
    <row r="805" ht="21.75" customHeight="1">
      <c r="A805" s="151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</row>
    <row r="806" ht="21.75" customHeight="1">
      <c r="A806" s="151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</row>
    <row r="807" ht="21.75" customHeight="1">
      <c r="A807" s="151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</row>
    <row r="808" ht="21.75" customHeight="1">
      <c r="A808" s="151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</row>
    <row r="809" ht="21.75" customHeight="1">
      <c r="A809" s="151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</row>
    <row r="810" ht="21.75" customHeight="1">
      <c r="A810" s="151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</row>
    <row r="811" ht="21.75" customHeight="1">
      <c r="A811" s="151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</row>
    <row r="812" ht="21.75" customHeight="1">
      <c r="A812" s="151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</row>
    <row r="813" ht="21.75" customHeight="1">
      <c r="A813" s="151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</row>
    <row r="814" ht="21.75" customHeight="1">
      <c r="A814" s="151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</row>
    <row r="815" ht="21.75" customHeight="1">
      <c r="A815" s="151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</row>
    <row r="816" ht="21.75" customHeight="1">
      <c r="A816" s="151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</row>
    <row r="817" ht="21.75" customHeight="1">
      <c r="A817" s="151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</row>
    <row r="818" ht="21.75" customHeight="1">
      <c r="A818" s="151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</row>
    <row r="819" ht="21.75" customHeight="1">
      <c r="A819" s="151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</row>
    <row r="820" ht="21.75" customHeight="1">
      <c r="A820" s="151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</row>
    <row r="821" ht="21.75" customHeight="1">
      <c r="A821" s="151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</row>
    <row r="822" ht="21.75" customHeight="1">
      <c r="A822" s="151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</row>
    <row r="823" ht="21.75" customHeight="1">
      <c r="A823" s="151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</row>
    <row r="824" ht="21.75" customHeight="1">
      <c r="A824" s="151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</row>
    <row r="825" ht="21.75" customHeight="1">
      <c r="A825" s="151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</row>
    <row r="826" ht="21.75" customHeight="1">
      <c r="A826" s="151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</row>
    <row r="827" ht="21.75" customHeight="1">
      <c r="A827" s="151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</row>
    <row r="828" ht="21.75" customHeight="1">
      <c r="A828" s="151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</row>
    <row r="829" ht="21.75" customHeight="1">
      <c r="A829" s="151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</row>
    <row r="830" ht="21.75" customHeight="1">
      <c r="A830" s="151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</row>
    <row r="831" ht="21.75" customHeight="1">
      <c r="A831" s="151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</row>
    <row r="832" ht="21.75" customHeight="1">
      <c r="A832" s="151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</row>
    <row r="833" ht="21.75" customHeight="1">
      <c r="A833" s="151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</row>
    <row r="834" ht="21.75" customHeight="1">
      <c r="A834" s="151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</row>
    <row r="835" ht="21.75" customHeight="1">
      <c r="A835" s="151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</row>
    <row r="836" ht="21.75" customHeight="1">
      <c r="A836" s="151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</row>
    <row r="837" ht="21.75" customHeight="1">
      <c r="A837" s="151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</row>
    <row r="838" ht="21.75" customHeight="1">
      <c r="A838" s="151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</row>
    <row r="839" ht="21.75" customHeight="1">
      <c r="A839" s="151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</row>
    <row r="840" ht="21.75" customHeight="1">
      <c r="A840" s="151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</row>
    <row r="841" ht="21.75" customHeight="1">
      <c r="A841" s="151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</row>
    <row r="842" ht="21.75" customHeight="1">
      <c r="A842" s="151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</row>
    <row r="843" ht="21.75" customHeight="1">
      <c r="A843" s="151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</row>
    <row r="844" ht="21.75" customHeight="1">
      <c r="A844" s="151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</row>
    <row r="845" ht="21.75" customHeight="1">
      <c r="A845" s="151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</row>
    <row r="846" ht="21.75" customHeight="1">
      <c r="A846" s="151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</row>
    <row r="847" ht="21.75" customHeight="1">
      <c r="A847" s="151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</row>
    <row r="848" ht="21.75" customHeight="1">
      <c r="A848" s="151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</row>
    <row r="849" ht="21.75" customHeight="1">
      <c r="A849" s="151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</row>
    <row r="850" ht="21.75" customHeight="1">
      <c r="A850" s="151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</row>
    <row r="851" ht="21.75" customHeight="1">
      <c r="A851" s="151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</row>
    <row r="852" ht="21.75" customHeight="1">
      <c r="A852" s="151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</row>
    <row r="853" ht="21.75" customHeight="1">
      <c r="A853" s="151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</row>
    <row r="854" ht="21.75" customHeight="1">
      <c r="A854" s="151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</row>
    <row r="855" ht="21.75" customHeight="1">
      <c r="A855" s="151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</row>
    <row r="856" ht="21.75" customHeight="1">
      <c r="A856" s="151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</row>
    <row r="857" ht="21.75" customHeight="1">
      <c r="A857" s="151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</row>
    <row r="858" ht="21.75" customHeight="1">
      <c r="A858" s="151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</row>
    <row r="859" ht="21.75" customHeight="1">
      <c r="A859" s="151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</row>
    <row r="860" ht="21.75" customHeight="1">
      <c r="A860" s="151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</row>
    <row r="861" ht="21.75" customHeight="1">
      <c r="A861" s="151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</row>
    <row r="862" ht="21.75" customHeight="1">
      <c r="A862" s="151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</row>
    <row r="863" ht="21.75" customHeight="1">
      <c r="A863" s="151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</row>
    <row r="864" ht="21.75" customHeight="1">
      <c r="A864" s="151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</row>
    <row r="865" ht="21.75" customHeight="1">
      <c r="A865" s="151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</row>
    <row r="866" ht="21.75" customHeight="1">
      <c r="A866" s="151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</row>
    <row r="867" ht="21.75" customHeight="1">
      <c r="A867" s="151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</row>
    <row r="868" ht="21.75" customHeight="1">
      <c r="A868" s="151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</row>
    <row r="869" ht="21.75" customHeight="1">
      <c r="A869" s="151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</row>
    <row r="870" ht="21.75" customHeight="1">
      <c r="A870" s="151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</row>
    <row r="871" ht="21.75" customHeight="1">
      <c r="A871" s="151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</row>
    <row r="872" ht="21.75" customHeight="1">
      <c r="A872" s="151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</row>
    <row r="873" ht="21.75" customHeight="1">
      <c r="A873" s="151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</row>
    <row r="874" ht="21.75" customHeight="1">
      <c r="A874" s="151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</row>
    <row r="875" ht="21.75" customHeight="1">
      <c r="A875" s="151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</row>
    <row r="876" ht="21.75" customHeight="1">
      <c r="A876" s="151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</row>
    <row r="877" ht="21.75" customHeight="1">
      <c r="A877" s="151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</row>
    <row r="878" ht="21.75" customHeight="1">
      <c r="A878" s="151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</row>
    <row r="879" ht="21.75" customHeight="1">
      <c r="A879" s="151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</row>
    <row r="880" ht="21.75" customHeight="1">
      <c r="A880" s="151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</row>
    <row r="881" ht="21.75" customHeight="1">
      <c r="A881" s="151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</row>
    <row r="882" ht="21.75" customHeight="1">
      <c r="A882" s="151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</row>
    <row r="883" ht="21.75" customHeight="1">
      <c r="A883" s="151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</row>
    <row r="884" ht="21.75" customHeight="1">
      <c r="A884" s="151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</row>
    <row r="885" ht="21.75" customHeight="1">
      <c r="A885" s="151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</row>
    <row r="886" ht="21.75" customHeight="1">
      <c r="A886" s="151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</row>
    <row r="887" ht="21.75" customHeight="1">
      <c r="A887" s="151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</row>
    <row r="888" ht="21.75" customHeight="1">
      <c r="A888" s="151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</row>
    <row r="889" ht="21.75" customHeight="1">
      <c r="A889" s="151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</row>
    <row r="890" ht="21.75" customHeight="1">
      <c r="A890" s="151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</row>
    <row r="891" ht="21.75" customHeight="1">
      <c r="A891" s="151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</row>
    <row r="892" ht="21.75" customHeight="1">
      <c r="A892" s="151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</row>
    <row r="893" ht="21.75" customHeight="1">
      <c r="A893" s="151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</row>
    <row r="894" ht="21.75" customHeight="1">
      <c r="A894" s="151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</row>
    <row r="895" ht="21.75" customHeight="1">
      <c r="A895" s="151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</row>
    <row r="896" ht="21.75" customHeight="1">
      <c r="A896" s="151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</row>
    <row r="897" ht="21.75" customHeight="1">
      <c r="A897" s="151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</row>
    <row r="898" ht="21.75" customHeight="1">
      <c r="A898" s="151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</row>
    <row r="899" ht="21.75" customHeight="1">
      <c r="A899" s="151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</row>
    <row r="900" ht="21.75" customHeight="1">
      <c r="A900" s="151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</row>
    <row r="901" ht="21.75" customHeight="1">
      <c r="A901" s="151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</row>
    <row r="902" ht="21.75" customHeight="1">
      <c r="A902" s="151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</row>
    <row r="903" ht="21.75" customHeight="1">
      <c r="A903" s="151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</row>
    <row r="904" ht="21.75" customHeight="1">
      <c r="A904" s="151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</row>
    <row r="905" ht="21.75" customHeight="1">
      <c r="A905" s="151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</row>
    <row r="906" ht="21.75" customHeight="1">
      <c r="A906" s="151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</row>
    <row r="907" ht="21.75" customHeight="1">
      <c r="A907" s="151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</row>
    <row r="908" ht="21.75" customHeight="1">
      <c r="A908" s="151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</row>
    <row r="909" ht="21.75" customHeight="1">
      <c r="A909" s="151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</row>
    <row r="910" ht="21.75" customHeight="1">
      <c r="A910" s="151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</row>
    <row r="911" ht="21.75" customHeight="1">
      <c r="A911" s="151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</row>
    <row r="912" ht="21.75" customHeight="1">
      <c r="A912" s="151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</row>
    <row r="913" ht="21.75" customHeight="1">
      <c r="A913" s="151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</row>
    <row r="914" ht="21.75" customHeight="1">
      <c r="A914" s="151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</row>
    <row r="915" ht="21.75" customHeight="1">
      <c r="A915" s="151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</row>
    <row r="916" ht="21.75" customHeight="1">
      <c r="A916" s="151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</row>
    <row r="917" ht="21.75" customHeight="1">
      <c r="A917" s="151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</row>
    <row r="918" ht="21.75" customHeight="1">
      <c r="A918" s="151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</row>
    <row r="919" ht="21.75" customHeight="1">
      <c r="A919" s="151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</row>
    <row r="920" ht="21.75" customHeight="1">
      <c r="A920" s="151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</row>
    <row r="921" ht="21.75" customHeight="1">
      <c r="A921" s="151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</row>
    <row r="922" ht="21.75" customHeight="1">
      <c r="A922" s="151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</row>
    <row r="923" ht="21.75" customHeight="1">
      <c r="A923" s="151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</row>
    <row r="924" ht="21.75" customHeight="1">
      <c r="A924" s="151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</row>
    <row r="925" ht="21.75" customHeight="1">
      <c r="A925" s="151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</row>
    <row r="926" ht="21.75" customHeight="1">
      <c r="A926" s="151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</row>
    <row r="927" ht="21.75" customHeight="1">
      <c r="A927" s="151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</row>
    <row r="928" ht="21.75" customHeight="1">
      <c r="A928" s="151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</row>
    <row r="929" ht="21.75" customHeight="1">
      <c r="A929" s="151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</row>
    <row r="930" ht="21.75" customHeight="1">
      <c r="A930" s="151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</row>
    <row r="931" ht="21.75" customHeight="1">
      <c r="A931" s="151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</row>
    <row r="932" ht="21.75" customHeight="1">
      <c r="A932" s="151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</row>
    <row r="933" ht="21.75" customHeight="1">
      <c r="A933" s="151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</row>
    <row r="934" ht="21.75" customHeight="1">
      <c r="A934" s="151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</row>
    <row r="935" ht="21.75" customHeight="1">
      <c r="A935" s="151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</row>
    <row r="936" ht="21.75" customHeight="1">
      <c r="A936" s="151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</row>
    <row r="937" ht="21.75" customHeight="1">
      <c r="A937" s="151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</row>
    <row r="938" ht="21.75" customHeight="1">
      <c r="A938" s="151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</row>
    <row r="939" ht="21.75" customHeight="1">
      <c r="A939" s="151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</row>
    <row r="940" ht="21.75" customHeight="1">
      <c r="A940" s="151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</row>
    <row r="941" ht="21.75" customHeight="1">
      <c r="A941" s="151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</row>
    <row r="942" ht="21.75" customHeight="1">
      <c r="A942" s="151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</row>
    <row r="943" ht="21.75" customHeight="1">
      <c r="A943" s="151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</row>
    <row r="944" ht="21.75" customHeight="1">
      <c r="A944" s="151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</row>
    <row r="945" ht="21.75" customHeight="1">
      <c r="A945" s="151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</row>
    <row r="946" ht="21.75" customHeight="1">
      <c r="A946" s="151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</row>
    <row r="947" ht="21.75" customHeight="1">
      <c r="A947" s="151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</row>
    <row r="948" ht="21.75" customHeight="1">
      <c r="A948" s="151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</row>
    <row r="949" ht="21.75" customHeight="1">
      <c r="A949" s="151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</row>
    <row r="950" ht="21.75" customHeight="1">
      <c r="A950" s="151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</row>
    <row r="951" ht="21.75" customHeight="1">
      <c r="A951" s="151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</row>
    <row r="952" ht="21.75" customHeight="1">
      <c r="A952" s="151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</row>
    <row r="953" ht="21.75" customHeight="1">
      <c r="A953" s="151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</row>
    <row r="954" ht="21.75" customHeight="1">
      <c r="A954" s="151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</row>
    <row r="955" ht="21.75" customHeight="1">
      <c r="A955" s="151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</row>
    <row r="956" ht="21.75" customHeight="1">
      <c r="A956" s="151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</row>
    <row r="957" ht="21.75" customHeight="1">
      <c r="A957" s="151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</row>
    <row r="958" ht="21.75" customHeight="1">
      <c r="A958" s="151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</row>
    <row r="959" ht="21.75" customHeight="1">
      <c r="A959" s="151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</row>
    <row r="960" ht="21.75" customHeight="1">
      <c r="A960" s="151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</row>
    <row r="961" ht="21.75" customHeight="1">
      <c r="A961" s="151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</row>
    <row r="962" ht="21.75" customHeight="1">
      <c r="A962" s="151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</row>
    <row r="963" ht="21.75" customHeight="1">
      <c r="A963" s="151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</row>
    <row r="964" ht="21.75" customHeight="1">
      <c r="A964" s="151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</row>
    <row r="965" ht="21.75" customHeight="1">
      <c r="A965" s="151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</row>
    <row r="966" ht="21.75" customHeight="1">
      <c r="A966" s="151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</row>
    <row r="967" ht="21.75" customHeight="1">
      <c r="A967" s="151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</row>
    <row r="968" ht="21.75" customHeight="1">
      <c r="A968" s="151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</row>
    <row r="969" ht="21.75" customHeight="1">
      <c r="A969" s="151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</row>
    <row r="970" ht="21.75" customHeight="1">
      <c r="A970" s="151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</row>
    <row r="971" ht="21.75" customHeight="1">
      <c r="A971" s="151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</row>
    <row r="972" ht="21.75" customHeight="1">
      <c r="A972" s="151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</row>
    <row r="973" ht="21.75" customHeight="1">
      <c r="A973" s="151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</row>
    <row r="974" ht="21.75" customHeight="1">
      <c r="A974" s="151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</row>
    <row r="975" ht="21.75" customHeight="1">
      <c r="A975" s="151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</row>
    <row r="976" ht="21.75" customHeight="1">
      <c r="A976" s="151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</row>
    <row r="977" ht="21.75" customHeight="1">
      <c r="A977" s="151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</row>
    <row r="978" ht="21.75" customHeight="1">
      <c r="A978" s="151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</row>
    <row r="979" ht="21.75" customHeight="1">
      <c r="A979" s="151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</row>
    <row r="980" ht="21.75" customHeight="1">
      <c r="A980" s="151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</row>
    <row r="981" ht="21.75" customHeight="1">
      <c r="A981" s="151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</row>
    <row r="982" ht="21.75" customHeight="1">
      <c r="A982" s="151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</row>
    <row r="983" ht="21.75" customHeight="1">
      <c r="A983" s="151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</row>
    <row r="984" ht="21.75" customHeight="1">
      <c r="A984" s="151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</row>
    <row r="985" ht="21.75" customHeight="1">
      <c r="A985" s="151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</row>
    <row r="986" ht="21.75" customHeight="1">
      <c r="A986" s="151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</row>
    <row r="987" ht="21.75" customHeight="1">
      <c r="A987" s="151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</row>
    <row r="988" ht="21.75" customHeight="1">
      <c r="A988" s="151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</row>
    <row r="989" ht="21.75" customHeight="1">
      <c r="A989" s="151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</row>
    <row r="990" ht="21.75" customHeight="1">
      <c r="A990" s="151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</row>
    <row r="991" ht="21.75" customHeight="1">
      <c r="A991" s="151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</row>
    <row r="992" ht="21.75" customHeight="1">
      <c r="A992" s="151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</row>
    <row r="993" ht="21.75" customHeight="1">
      <c r="A993" s="151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</row>
    <row r="994" ht="21.75" customHeight="1">
      <c r="A994" s="151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</row>
    <row r="995" ht="21.75" customHeight="1">
      <c r="A995" s="151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</row>
    <row r="996" ht="21.75" customHeight="1">
      <c r="A996" s="151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</row>
    <row r="997" ht="21.75" customHeight="1">
      <c r="A997" s="151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</row>
    <row r="998" ht="21.75" customHeight="1">
      <c r="A998" s="151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</row>
    <row r="999" ht="21.75" customHeight="1">
      <c r="A999" s="151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</row>
    <row r="1000" ht="21.75" customHeight="1">
      <c r="A1000" s="151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</row>
  </sheetData>
  <mergeCells count="242">
    <mergeCell ref="AD41:AF41"/>
    <mergeCell ref="AG41:AI41"/>
    <mergeCell ref="AA50:AC50"/>
    <mergeCell ref="AD51:AF51"/>
    <mergeCell ref="AM73:AO73"/>
    <mergeCell ref="AP74:AR74"/>
    <mergeCell ref="AM59:AO59"/>
    <mergeCell ref="AS59:AU59"/>
    <mergeCell ref="AD70:AF70"/>
    <mergeCell ref="AA69:AC69"/>
    <mergeCell ref="BA60:BC60"/>
    <mergeCell ref="BA59:BC59"/>
    <mergeCell ref="AG59:AI59"/>
    <mergeCell ref="AJ59:AL59"/>
    <mergeCell ref="AJ53:AL53"/>
    <mergeCell ref="AG52:AI52"/>
    <mergeCell ref="AP40:AR40"/>
    <mergeCell ref="AM40:AO40"/>
    <mergeCell ref="AA40:AC40"/>
    <mergeCell ref="A57:BC57"/>
    <mergeCell ref="AV58:BC58"/>
    <mergeCell ref="F43:H43"/>
    <mergeCell ref="F59:H59"/>
    <mergeCell ref="AM41:AO41"/>
    <mergeCell ref="A76:BC76"/>
    <mergeCell ref="AJ72:AL72"/>
    <mergeCell ref="AG71:AI71"/>
    <mergeCell ref="AS75:AU75"/>
    <mergeCell ref="AJ60:AL60"/>
    <mergeCell ref="X49:Z49"/>
    <mergeCell ref="F60:H60"/>
    <mergeCell ref="AG60:AI60"/>
    <mergeCell ref="F62:H62"/>
    <mergeCell ref="R60:T60"/>
    <mergeCell ref="AP60:AR60"/>
    <mergeCell ref="AM60:AO60"/>
    <mergeCell ref="AS60:AU60"/>
    <mergeCell ref="AP59:AR59"/>
    <mergeCell ref="AW59:AY59"/>
    <mergeCell ref="A58:AU58"/>
    <mergeCell ref="C59:E59"/>
    <mergeCell ref="R59:T59"/>
    <mergeCell ref="X59:Z59"/>
    <mergeCell ref="F41:H41"/>
    <mergeCell ref="C42:E42"/>
    <mergeCell ref="O40:Q40"/>
    <mergeCell ref="R40:T40"/>
    <mergeCell ref="C61:E61"/>
    <mergeCell ref="C60:E60"/>
    <mergeCell ref="AJ41:AL41"/>
    <mergeCell ref="AA41:AC41"/>
    <mergeCell ref="BE60:BG60"/>
    <mergeCell ref="AW60:AY60"/>
    <mergeCell ref="AP41:AR41"/>
    <mergeCell ref="AP55:AR55"/>
    <mergeCell ref="AM54:AO54"/>
    <mergeCell ref="AS56:AU56"/>
    <mergeCell ref="BE59:BG59"/>
    <mergeCell ref="BI59:BK59"/>
    <mergeCell ref="BI60:BK60"/>
    <mergeCell ref="BD58:BK58"/>
    <mergeCell ref="AM16:AO16"/>
    <mergeCell ref="AP17:AR17"/>
    <mergeCell ref="BM16:BS16"/>
    <mergeCell ref="BM17:BS17"/>
    <mergeCell ref="BM15:BS15"/>
    <mergeCell ref="BM13:BS13"/>
    <mergeCell ref="BM18:BS18"/>
    <mergeCell ref="BE21:BG21"/>
    <mergeCell ref="BA21:BC21"/>
    <mergeCell ref="BI21:BK21"/>
    <mergeCell ref="BM21:BS24"/>
    <mergeCell ref="BM40:BS43"/>
    <mergeCell ref="BU33:BV36"/>
    <mergeCell ref="BM45:BQ48"/>
    <mergeCell ref="BM26:BQ29"/>
    <mergeCell ref="BM59:BS62"/>
    <mergeCell ref="BM64:BQ67"/>
    <mergeCell ref="AW21:AY21"/>
    <mergeCell ref="AV20:BC20"/>
    <mergeCell ref="BD20:BK20"/>
    <mergeCell ref="AM22:AO22"/>
    <mergeCell ref="AP22:AR22"/>
    <mergeCell ref="AS40:AU40"/>
    <mergeCell ref="AM35:AO35"/>
    <mergeCell ref="AS37:AU37"/>
    <mergeCell ref="AS41:AU41"/>
    <mergeCell ref="AP36:AR36"/>
    <mergeCell ref="AS22:AU22"/>
    <mergeCell ref="AG22:AI22"/>
    <mergeCell ref="AJ22:AL22"/>
    <mergeCell ref="AP21:AR21"/>
    <mergeCell ref="AS21:AU21"/>
    <mergeCell ref="AD32:AF32"/>
    <mergeCell ref="AG33:AI33"/>
    <mergeCell ref="BE22:BG22"/>
    <mergeCell ref="AS18:AU18"/>
    <mergeCell ref="AM21:AO21"/>
    <mergeCell ref="AJ34:AL34"/>
    <mergeCell ref="AJ21:AL21"/>
    <mergeCell ref="O2:Q2"/>
    <mergeCell ref="R2:T2"/>
    <mergeCell ref="AD3:AF3"/>
    <mergeCell ref="AA3:AC3"/>
    <mergeCell ref="O3:Q3"/>
    <mergeCell ref="O8:Q8"/>
    <mergeCell ref="R9:T9"/>
    <mergeCell ref="AG3:AI3"/>
    <mergeCell ref="AJ3:AL3"/>
    <mergeCell ref="X3:Z3"/>
    <mergeCell ref="L7:N7"/>
    <mergeCell ref="BE3:BG3"/>
    <mergeCell ref="BE2:BG2"/>
    <mergeCell ref="BI3:BK3"/>
    <mergeCell ref="BI2:BK2"/>
    <mergeCell ref="BM2:BS5"/>
    <mergeCell ref="BM7:BQ10"/>
    <mergeCell ref="BD1:BK1"/>
    <mergeCell ref="AA2:AC2"/>
    <mergeCell ref="X2:Z2"/>
    <mergeCell ref="U3:W3"/>
    <mergeCell ref="R3:T3"/>
    <mergeCell ref="C3:E3"/>
    <mergeCell ref="C4:E4"/>
    <mergeCell ref="I3:K3"/>
    <mergeCell ref="F3:H3"/>
    <mergeCell ref="L3:N3"/>
    <mergeCell ref="I2:K2"/>
    <mergeCell ref="L2:N2"/>
    <mergeCell ref="I6:K6"/>
    <mergeCell ref="F5:H5"/>
    <mergeCell ref="AM2:AO2"/>
    <mergeCell ref="AD2:AF2"/>
    <mergeCell ref="F2:H2"/>
    <mergeCell ref="C2:E2"/>
    <mergeCell ref="AJ2:AL2"/>
    <mergeCell ref="AG2:AI2"/>
    <mergeCell ref="U2:W2"/>
    <mergeCell ref="A1:AU1"/>
    <mergeCell ref="U10:W10"/>
    <mergeCell ref="A19:BC19"/>
    <mergeCell ref="A20:AU20"/>
    <mergeCell ref="AA12:AC12"/>
    <mergeCell ref="AD13:AF13"/>
    <mergeCell ref="X11:Z11"/>
    <mergeCell ref="AJ15:AL15"/>
    <mergeCell ref="AG14:AI14"/>
    <mergeCell ref="AP2:AR2"/>
    <mergeCell ref="AS2:AU2"/>
    <mergeCell ref="AS3:AU3"/>
    <mergeCell ref="AP3:AR3"/>
    <mergeCell ref="AM3:AO3"/>
    <mergeCell ref="AW2:AY2"/>
    <mergeCell ref="AW3:AY3"/>
    <mergeCell ref="BA3:BC3"/>
    <mergeCell ref="BA2:BC2"/>
    <mergeCell ref="AV1:BC1"/>
    <mergeCell ref="BI41:BK41"/>
    <mergeCell ref="BI40:BK40"/>
    <mergeCell ref="BA41:BC41"/>
    <mergeCell ref="AW41:AY41"/>
    <mergeCell ref="AW22:AY22"/>
    <mergeCell ref="BA22:BC22"/>
    <mergeCell ref="BI22:BK22"/>
    <mergeCell ref="BD39:BK39"/>
    <mergeCell ref="BA40:BC40"/>
    <mergeCell ref="BE41:BG41"/>
    <mergeCell ref="BE40:BG40"/>
    <mergeCell ref="AW40:AY40"/>
    <mergeCell ref="X40:Z40"/>
    <mergeCell ref="AJ40:AL40"/>
    <mergeCell ref="X41:Z41"/>
    <mergeCell ref="A39:AU39"/>
    <mergeCell ref="A38:BC38"/>
    <mergeCell ref="AV39:BC39"/>
    <mergeCell ref="C41:E41"/>
    <mergeCell ref="C40:E40"/>
    <mergeCell ref="F40:H40"/>
    <mergeCell ref="O21:Q21"/>
    <mergeCell ref="R22:T22"/>
    <mergeCell ref="R21:T21"/>
    <mergeCell ref="C21:E21"/>
    <mergeCell ref="F21:H21"/>
    <mergeCell ref="L22:N22"/>
    <mergeCell ref="O22:Q22"/>
    <mergeCell ref="C22:E22"/>
    <mergeCell ref="C23:E23"/>
    <mergeCell ref="F22:H22"/>
    <mergeCell ref="F24:H24"/>
    <mergeCell ref="I22:K22"/>
    <mergeCell ref="L21:N21"/>
    <mergeCell ref="I21:K21"/>
    <mergeCell ref="U29:W29"/>
    <mergeCell ref="R28:T28"/>
    <mergeCell ref="O27:Q27"/>
    <mergeCell ref="L26:N26"/>
    <mergeCell ref="I25:K25"/>
    <mergeCell ref="U21:W21"/>
    <mergeCell ref="U22:W22"/>
    <mergeCell ref="O60:Q60"/>
    <mergeCell ref="U60:W60"/>
    <mergeCell ref="X68:Z68"/>
    <mergeCell ref="U67:W67"/>
    <mergeCell ref="O65:Q65"/>
    <mergeCell ref="R66:T66"/>
    <mergeCell ref="L60:N60"/>
    <mergeCell ref="L59:N59"/>
    <mergeCell ref="I63:K63"/>
    <mergeCell ref="L64:N64"/>
    <mergeCell ref="I59:K59"/>
    <mergeCell ref="I60:K60"/>
    <mergeCell ref="AD59:AF59"/>
    <mergeCell ref="AA59:AC59"/>
    <mergeCell ref="O59:Q59"/>
    <mergeCell ref="R41:T41"/>
    <mergeCell ref="R47:T47"/>
    <mergeCell ref="U48:W48"/>
    <mergeCell ref="U40:W40"/>
    <mergeCell ref="AA60:AC60"/>
    <mergeCell ref="AD60:AF60"/>
    <mergeCell ref="X60:Z60"/>
    <mergeCell ref="U59:W59"/>
    <mergeCell ref="L40:N40"/>
    <mergeCell ref="I40:K40"/>
    <mergeCell ref="U41:W41"/>
    <mergeCell ref="O41:Q41"/>
    <mergeCell ref="I41:K41"/>
    <mergeCell ref="I44:K44"/>
    <mergeCell ref="L41:N41"/>
    <mergeCell ref="L45:N45"/>
    <mergeCell ref="O46:Q46"/>
    <mergeCell ref="AA31:AC31"/>
    <mergeCell ref="X30:Z30"/>
    <mergeCell ref="AD21:AF21"/>
    <mergeCell ref="AG21:AI21"/>
    <mergeCell ref="X21:Z21"/>
    <mergeCell ref="X22:Z22"/>
    <mergeCell ref="AA21:AC21"/>
    <mergeCell ref="AD22:AF22"/>
    <mergeCell ref="AA22:AC22"/>
    <mergeCell ref="AG40:AI40"/>
    <mergeCell ref="AD40:AF4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2.29"/>
    <col customWidth="1" min="2" max="3" width="4.71"/>
    <col customWidth="1" min="4" max="4" width="10.43"/>
    <col customWidth="1" min="5" max="5" width="3.71"/>
    <col customWidth="1" min="6" max="6" width="4.43"/>
    <col customWidth="1" min="7" max="7" width="1.0"/>
    <col customWidth="1" min="8" max="8" width="4.43"/>
    <col customWidth="1" min="9" max="9" width="4.71"/>
    <col customWidth="1" min="10" max="10" width="5.71"/>
    <col customWidth="1" min="11" max="11" width="4.71"/>
    <col customWidth="1" min="12" max="12" width="10.43"/>
    <col customWidth="1" min="13" max="13" width="3.71"/>
    <col customWidth="1" min="14" max="14" width="4.57"/>
    <col customWidth="1" min="15" max="15" width="1.0"/>
    <col customWidth="1" min="16" max="16" width="4.57"/>
    <col customWidth="1" min="17" max="17" width="4.71"/>
    <col customWidth="1" min="18" max="18" width="3.71"/>
    <col customWidth="1" min="19" max="19" width="4.71"/>
    <col customWidth="1" min="20" max="20" width="10.43"/>
    <col customWidth="1" min="21" max="21" width="3.71"/>
    <col customWidth="1" min="22" max="22" width="4.57"/>
    <col customWidth="1" min="23" max="23" width="1.0"/>
    <col customWidth="1" min="24" max="24" width="4.57"/>
    <col customWidth="1" min="25" max="25" width="4.71"/>
    <col customWidth="1" min="26" max="26" width="5.71"/>
    <col customWidth="1" min="27" max="27" width="4.71"/>
    <col customWidth="1" min="28" max="28" width="10.43"/>
    <col customWidth="1" min="29" max="29" width="3.71"/>
    <col customWidth="1" min="30" max="30" width="4.57"/>
    <col customWidth="1" min="31" max="31" width="1.0"/>
    <col customWidth="1" min="32" max="32" width="4.57"/>
    <col customWidth="1" min="33" max="33" width="4.71"/>
    <col customWidth="1" min="34" max="34" width="3.71"/>
    <col customWidth="1" min="35" max="35" width="4.71"/>
    <col customWidth="1" min="36" max="36" width="10.43"/>
    <col customWidth="1" min="37" max="37" width="3.71"/>
    <col customWidth="1" min="38" max="38" width="4.57"/>
    <col customWidth="1" min="39" max="39" width="1.0"/>
    <col customWidth="1" min="40" max="40" width="4.57"/>
    <col customWidth="1" min="41" max="41" width="4.29"/>
    <col customWidth="1" min="42" max="42" width="5.71"/>
    <col customWidth="1" min="43" max="43" width="4.57"/>
    <col customWidth="1" min="44" max="44" width="10.43"/>
    <col customWidth="1" min="45" max="45" width="3.57"/>
    <col customWidth="1" min="46" max="46" width="4.43"/>
    <col customWidth="1" min="47" max="47" width="1.0"/>
    <col customWidth="1" min="48" max="48" width="3.57"/>
    <col customWidth="1" min="49" max="49" width="4.57"/>
    <col customWidth="1" min="50" max="50" width="5.71"/>
    <col customWidth="1" min="51" max="51" width="4.43"/>
    <col customWidth="1" min="52" max="52" width="10.43"/>
    <col customWidth="1" min="53" max="53" width="3.57"/>
    <col customWidth="1" min="54" max="54" width="4.43"/>
    <col customWidth="1" min="55" max="55" width="1.0"/>
    <col customWidth="1" min="56" max="56" width="4.43"/>
    <col customWidth="1" min="57" max="57" width="4.29"/>
    <col customWidth="1" min="58" max="58" width="4.43"/>
    <col customWidth="1" min="59" max="70" width="11.57"/>
  </cols>
  <sheetData>
    <row r="1" ht="15.75" customHeight="1">
      <c r="A1" s="476"/>
      <c r="B1" s="477">
        <v>1.0</v>
      </c>
      <c r="C1" s="478">
        <v>5.0</v>
      </c>
      <c r="D1" s="479" t="str">
        <f>'Zákl._ kolo'!CV8</f>
        <v>Zdeněk</v>
      </c>
      <c r="E1" s="480">
        <f>'Zákl._ kolo'!CO8</f>
        <v>26</v>
      </c>
      <c r="F1" s="481">
        <f>'Zákl._ kolo'!CP8</f>
        <v>317</v>
      </c>
      <c r="G1" s="482" t="s">
        <v>12</v>
      </c>
      <c r="H1" s="483">
        <f>'Zákl._ kolo'!CR8</f>
        <v>83</v>
      </c>
      <c r="I1" s="484">
        <f>'Zákl._ kolo'!CS8</f>
        <v>234</v>
      </c>
      <c r="J1" s="485">
        <v>1.0</v>
      </c>
      <c r="K1" s="486">
        <v>7.0</v>
      </c>
      <c r="L1" s="487" t="str">
        <f>'2_ kolo'!BC10</f>
        <v>Ondřej</v>
      </c>
      <c r="M1" s="488">
        <f>'2_ kolo'!AV10</f>
        <v>14</v>
      </c>
      <c r="N1" s="489">
        <f>'2_ kolo'!AW10</f>
        <v>166</v>
      </c>
      <c r="O1" s="490" t="s">
        <v>12</v>
      </c>
      <c r="P1" s="491">
        <f>'2_ kolo'!AY10</f>
        <v>69</v>
      </c>
      <c r="Q1" s="492">
        <f>'2_ kolo'!AZ10</f>
        <v>97</v>
      </c>
      <c r="R1" s="493">
        <v>1.0</v>
      </c>
      <c r="S1" s="478">
        <v>3.0</v>
      </c>
      <c r="T1" s="494" t="str">
        <f>'2_ kolo'!BK6</f>
        <v>Tadeáš</v>
      </c>
      <c r="U1" s="495">
        <f>'2_ kolo'!BD6</f>
        <v>36</v>
      </c>
      <c r="V1" s="496">
        <f>'2_ kolo'!BE6</f>
        <v>482</v>
      </c>
      <c r="W1" s="497" t="s">
        <v>12</v>
      </c>
      <c r="X1" s="498">
        <f>'2_ kolo'!BG6</f>
        <v>179</v>
      </c>
      <c r="Y1" s="499">
        <f>'2_ kolo'!BH6</f>
        <v>303</v>
      </c>
      <c r="Z1" s="485">
        <v>1.0</v>
      </c>
      <c r="AA1" s="486">
        <v>1.0</v>
      </c>
      <c r="AB1" s="487" t="str">
        <f>' ---'!BC4</f>
        <v>Zdeněk</v>
      </c>
      <c r="AC1" s="488">
        <f>' ---'!AV4</f>
        <v>0</v>
      </c>
      <c r="AD1" s="500">
        <f>' ---'!AW4</f>
        <v>0</v>
      </c>
      <c r="AE1" s="490" t="s">
        <v>12</v>
      </c>
      <c r="AF1" s="491">
        <f>' ---'!AY4</f>
        <v>0</v>
      </c>
      <c r="AG1" s="492">
        <f>' ---'!AZ4</f>
        <v>0</v>
      </c>
      <c r="AH1" s="493">
        <v>1.0</v>
      </c>
      <c r="AI1" s="478">
        <v>1.0</v>
      </c>
      <c r="AJ1" s="494" t="str">
        <f>' ---'!BK4</f>
        <v>Zdeněk</v>
      </c>
      <c r="AK1" s="501">
        <f>' ---'!BD4</f>
        <v>36</v>
      </c>
      <c r="AL1" s="496">
        <f>' ---'!BE4</f>
        <v>461</v>
      </c>
      <c r="AM1" s="497" t="s">
        <v>12</v>
      </c>
      <c r="AN1" s="498">
        <f>' ---'!BG4</f>
        <v>178</v>
      </c>
      <c r="AO1" s="499">
        <f>' ---'!BH4</f>
        <v>283</v>
      </c>
      <c r="AP1" s="485">
        <v>1.0</v>
      </c>
      <c r="AQ1" s="486">
        <v>1.0</v>
      </c>
      <c r="AR1" s="487" t="str">
        <f>'---'!BC4</f>
        <v>Zdeněk</v>
      </c>
      <c r="AS1" s="502">
        <f>'---'!AV4</f>
        <v>0</v>
      </c>
      <c r="AT1" s="489">
        <f>'---'!AW4</f>
        <v>0</v>
      </c>
      <c r="AU1" s="503" t="s">
        <v>12</v>
      </c>
      <c r="AV1" s="504">
        <f>'---'!AY4</f>
        <v>0</v>
      </c>
      <c r="AW1" s="505">
        <f>'---'!AZ4</f>
        <v>0</v>
      </c>
      <c r="AX1" s="493">
        <v>1.0</v>
      </c>
      <c r="AY1" s="478">
        <v>1.0</v>
      </c>
      <c r="AZ1" s="494" t="str">
        <f>'---'!BK4</f>
        <v>Zdeněk</v>
      </c>
      <c r="BA1" s="501">
        <f>'---'!BD4</f>
        <v>36</v>
      </c>
      <c r="BB1" s="496">
        <f>'---'!BE4</f>
        <v>461</v>
      </c>
      <c r="BC1" s="497" t="s">
        <v>12</v>
      </c>
      <c r="BD1" s="498">
        <f>'---'!BG4</f>
        <v>178</v>
      </c>
      <c r="BE1" s="499">
        <f>'---'!BH4</f>
        <v>283</v>
      </c>
      <c r="BF1" s="485">
        <v>1.0</v>
      </c>
      <c r="BG1" s="506" t="s">
        <v>38</v>
      </c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</row>
    <row r="2" ht="15.75" customHeight="1">
      <c r="A2" s="476"/>
      <c r="B2" s="477">
        <v>2.0</v>
      </c>
      <c r="C2" s="180">
        <v>4.0</v>
      </c>
      <c r="D2" s="507" t="str">
        <f>'Zákl._ kolo'!CV7</f>
        <v>Romana</v>
      </c>
      <c r="E2" s="508">
        <f>'Zákl._ kolo'!CO7</f>
        <v>24</v>
      </c>
      <c r="F2" s="509">
        <f>'Zákl._ kolo'!CP7</f>
        <v>284</v>
      </c>
      <c r="G2" s="510" t="s">
        <v>12</v>
      </c>
      <c r="H2" s="511">
        <f>'Zákl._ kolo'!CR7</f>
        <v>136</v>
      </c>
      <c r="I2" s="512">
        <f>'Zákl._ kolo'!CS7</f>
        <v>148</v>
      </c>
      <c r="J2" s="485">
        <v>2.0</v>
      </c>
      <c r="K2" s="513">
        <v>3.0</v>
      </c>
      <c r="L2" s="514" t="str">
        <f>'2_ kolo'!BC6</f>
        <v>Tadeáš</v>
      </c>
      <c r="M2" s="515">
        <f>'2_ kolo'!AV6</f>
        <v>14</v>
      </c>
      <c r="N2" s="191">
        <f>'2_ kolo'!AW6</f>
        <v>168</v>
      </c>
      <c r="O2" s="192" t="s">
        <v>12</v>
      </c>
      <c r="P2" s="193">
        <f>'2_ kolo'!AY6</f>
        <v>105</v>
      </c>
      <c r="Q2" s="516">
        <f>'2_ kolo'!AZ6</f>
        <v>63</v>
      </c>
      <c r="R2" s="493">
        <v>2.0</v>
      </c>
      <c r="S2" s="180">
        <v>1.0</v>
      </c>
      <c r="T2" s="517" t="str">
        <f>'2_ kolo'!BK4</f>
        <v>Zdeněk</v>
      </c>
      <c r="U2" s="198">
        <f>'2_ kolo'!BD4</f>
        <v>36</v>
      </c>
      <c r="V2" s="199">
        <f>'2_ kolo'!BE4</f>
        <v>461</v>
      </c>
      <c r="W2" s="200" t="s">
        <v>12</v>
      </c>
      <c r="X2" s="201">
        <f>'2_ kolo'!BG4</f>
        <v>178</v>
      </c>
      <c r="Y2" s="518">
        <f>'2_ kolo'!BH4</f>
        <v>283</v>
      </c>
      <c r="Z2" s="485">
        <v>2.0</v>
      </c>
      <c r="AA2" s="513">
        <v>2.0</v>
      </c>
      <c r="AB2" s="514" t="str">
        <f>' ---'!BC5</f>
        <v>Romana</v>
      </c>
      <c r="AC2" s="515">
        <f>' ---'!AV5</f>
        <v>0</v>
      </c>
      <c r="AD2" s="191">
        <f>' ---'!AW5</f>
        <v>0</v>
      </c>
      <c r="AE2" s="192" t="s">
        <v>12</v>
      </c>
      <c r="AF2" s="193">
        <f>' ---'!AY5</f>
        <v>0</v>
      </c>
      <c r="AG2" s="516">
        <f>' ---'!AZ5</f>
        <v>0</v>
      </c>
      <c r="AH2" s="493">
        <v>2.0</v>
      </c>
      <c r="AI2" s="180">
        <v>2.0</v>
      </c>
      <c r="AJ2" s="517" t="str">
        <f>' ---'!BK5</f>
        <v>Romana</v>
      </c>
      <c r="AK2" s="519">
        <f>' ---'!BD5</f>
        <v>30</v>
      </c>
      <c r="AL2" s="199">
        <f>' ---'!BE5</f>
        <v>399</v>
      </c>
      <c r="AM2" s="200" t="s">
        <v>12</v>
      </c>
      <c r="AN2" s="201">
        <f>' ---'!BG5</f>
        <v>284</v>
      </c>
      <c r="AO2" s="518">
        <f>' ---'!BH5</f>
        <v>115</v>
      </c>
      <c r="AP2" s="485">
        <v>2.0</v>
      </c>
      <c r="AQ2" s="513">
        <v>2.0</v>
      </c>
      <c r="AR2" s="514" t="str">
        <f>'---'!BC5</f>
        <v>Romana</v>
      </c>
      <c r="AS2" s="515">
        <f>'---'!AV5</f>
        <v>0</v>
      </c>
      <c r="AT2" s="191">
        <f>'---'!AW5</f>
        <v>0</v>
      </c>
      <c r="AU2" s="192" t="s">
        <v>12</v>
      </c>
      <c r="AV2" s="193">
        <f>'---'!AY5</f>
        <v>0</v>
      </c>
      <c r="AW2" s="516">
        <f>'---'!AZ5</f>
        <v>0</v>
      </c>
      <c r="AX2" s="493">
        <v>2.0</v>
      </c>
      <c r="AY2" s="180">
        <v>2.0</v>
      </c>
      <c r="AZ2" s="517" t="str">
        <f>'---'!BK5</f>
        <v>Romana</v>
      </c>
      <c r="BA2" s="519">
        <f>'---'!BD5</f>
        <v>30</v>
      </c>
      <c r="BB2" s="199">
        <f>'---'!BE5</f>
        <v>399</v>
      </c>
      <c r="BC2" s="200" t="s">
        <v>12</v>
      </c>
      <c r="BD2" s="201">
        <f>'---'!BG5</f>
        <v>284</v>
      </c>
      <c r="BE2" s="518">
        <f>'---'!BH5</f>
        <v>115</v>
      </c>
      <c r="BF2" s="485">
        <v>2.0</v>
      </c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</row>
    <row r="3" ht="15.75" customHeight="1">
      <c r="A3" s="476"/>
      <c r="B3" s="477">
        <v>3.0</v>
      </c>
      <c r="C3" s="180">
        <v>6.0</v>
      </c>
      <c r="D3" s="507" t="str">
        <f>'Zákl._ kolo'!CV9</f>
        <v>Tadeáš</v>
      </c>
      <c r="E3" s="508">
        <f>'Zákl._ kolo'!CO9</f>
        <v>22</v>
      </c>
      <c r="F3" s="509">
        <f>'Zákl._ kolo'!CP9</f>
        <v>314</v>
      </c>
      <c r="G3" s="510" t="s">
        <v>12</v>
      </c>
      <c r="H3" s="511">
        <f>'Zákl._ kolo'!CR9</f>
        <v>74</v>
      </c>
      <c r="I3" s="512">
        <f>'Zákl._ kolo'!CS9</f>
        <v>240</v>
      </c>
      <c r="J3" s="485">
        <v>3.0</v>
      </c>
      <c r="K3" s="513">
        <v>1.0</v>
      </c>
      <c r="L3" s="514" t="str">
        <f>'2_ kolo'!BC4</f>
        <v>Zdeněk</v>
      </c>
      <c r="M3" s="515">
        <f>'2_ kolo'!AV4</f>
        <v>10</v>
      </c>
      <c r="N3" s="191">
        <f>'2_ kolo'!AW4</f>
        <v>144</v>
      </c>
      <c r="O3" s="192" t="s">
        <v>12</v>
      </c>
      <c r="P3" s="193">
        <f>'2_ kolo'!AY4</f>
        <v>95</v>
      </c>
      <c r="Q3" s="516">
        <f>'2_ kolo'!AZ4</f>
        <v>49</v>
      </c>
      <c r="R3" s="493">
        <v>3.0</v>
      </c>
      <c r="S3" s="180">
        <v>7.0</v>
      </c>
      <c r="T3" s="517" t="str">
        <f>'2_ kolo'!BK10</f>
        <v>Ondřej</v>
      </c>
      <c r="U3" s="198">
        <f>'2_ kolo'!BD10</f>
        <v>32</v>
      </c>
      <c r="V3" s="199">
        <f>'2_ kolo'!BE10</f>
        <v>418</v>
      </c>
      <c r="W3" s="200" t="s">
        <v>12</v>
      </c>
      <c r="X3" s="201">
        <f>'2_ kolo'!BG10</f>
        <v>222</v>
      </c>
      <c r="Y3" s="518">
        <f>'2_ kolo'!BH10</f>
        <v>196</v>
      </c>
      <c r="Z3" s="485">
        <v>3.0</v>
      </c>
      <c r="AA3" s="513">
        <v>3.0</v>
      </c>
      <c r="AB3" s="514" t="str">
        <f>' ---'!BC6</f>
        <v>Tadeáš</v>
      </c>
      <c r="AC3" s="515">
        <f>' ---'!AV6</f>
        <v>0</v>
      </c>
      <c r="AD3" s="191">
        <f>' ---'!AW6</f>
        <v>0</v>
      </c>
      <c r="AE3" s="192" t="s">
        <v>12</v>
      </c>
      <c r="AF3" s="193">
        <f>' ---'!AY6</f>
        <v>0</v>
      </c>
      <c r="AG3" s="516">
        <f>' ---'!AZ6</f>
        <v>0</v>
      </c>
      <c r="AH3" s="493">
        <v>3.0</v>
      </c>
      <c r="AI3" s="180">
        <v>3.0</v>
      </c>
      <c r="AJ3" s="517" t="str">
        <f>' ---'!BK6</f>
        <v>Tadeáš</v>
      </c>
      <c r="AK3" s="519">
        <f>' ---'!BD6</f>
        <v>36</v>
      </c>
      <c r="AL3" s="199">
        <f>' ---'!BE6</f>
        <v>482</v>
      </c>
      <c r="AM3" s="200" t="s">
        <v>12</v>
      </c>
      <c r="AN3" s="201">
        <f>' ---'!BG6</f>
        <v>179</v>
      </c>
      <c r="AO3" s="518">
        <f>' ---'!BH6</f>
        <v>303</v>
      </c>
      <c r="AP3" s="485">
        <v>3.0</v>
      </c>
      <c r="AQ3" s="513">
        <v>3.0</v>
      </c>
      <c r="AR3" s="514" t="str">
        <f>'---'!BC6</f>
        <v>Tadeáš</v>
      </c>
      <c r="AS3" s="515">
        <f>'---'!AV6</f>
        <v>0</v>
      </c>
      <c r="AT3" s="191">
        <f>'---'!AW6</f>
        <v>0</v>
      </c>
      <c r="AU3" s="192" t="s">
        <v>12</v>
      </c>
      <c r="AV3" s="193">
        <f>'---'!AY6</f>
        <v>0</v>
      </c>
      <c r="AW3" s="516">
        <f>'---'!AZ6</f>
        <v>0</v>
      </c>
      <c r="AX3" s="493">
        <v>3.0</v>
      </c>
      <c r="AY3" s="180">
        <v>3.0</v>
      </c>
      <c r="AZ3" s="517" t="str">
        <f>'---'!BK6</f>
        <v>Tadeáš</v>
      </c>
      <c r="BA3" s="519">
        <f>'---'!BD6</f>
        <v>36</v>
      </c>
      <c r="BB3" s="199">
        <f>'---'!BE6</f>
        <v>482</v>
      </c>
      <c r="BC3" s="200" t="s">
        <v>12</v>
      </c>
      <c r="BD3" s="201">
        <f>'---'!BG6</f>
        <v>179</v>
      </c>
      <c r="BE3" s="518">
        <f>'---'!BH6</f>
        <v>303</v>
      </c>
      <c r="BF3" s="485">
        <v>3.0</v>
      </c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</row>
    <row r="4" ht="15.75" customHeight="1">
      <c r="A4" s="476"/>
      <c r="B4" s="477">
        <v>4.0</v>
      </c>
      <c r="C4" s="180">
        <v>2.0</v>
      </c>
      <c r="D4" s="507" t="str">
        <f>'Zákl._ kolo'!CV5</f>
        <v>Tomáš</v>
      </c>
      <c r="E4" s="508">
        <f>'Zákl._ kolo'!CO5</f>
        <v>22</v>
      </c>
      <c r="F4" s="509">
        <f>'Zákl._ kolo'!CP5</f>
        <v>303</v>
      </c>
      <c r="G4" s="510" t="s">
        <v>12</v>
      </c>
      <c r="H4" s="511">
        <f>'Zákl._ kolo'!CR5</f>
        <v>119</v>
      </c>
      <c r="I4" s="512">
        <f>'Zákl._ kolo'!CS5</f>
        <v>184</v>
      </c>
      <c r="J4" s="485">
        <v>4.0</v>
      </c>
      <c r="K4" s="513">
        <v>8.0</v>
      </c>
      <c r="L4" s="514" t="str">
        <f>'2_ kolo'!BC11</f>
        <v>Franta</v>
      </c>
      <c r="M4" s="515">
        <f>'2_ kolo'!AV11</f>
        <v>10</v>
      </c>
      <c r="N4" s="191">
        <f>'2_ kolo'!AW11</f>
        <v>143</v>
      </c>
      <c r="O4" s="192" t="s">
        <v>12</v>
      </c>
      <c r="P4" s="193">
        <f>'2_ kolo'!AY11</f>
        <v>125</v>
      </c>
      <c r="Q4" s="516">
        <f>'2_ kolo'!AZ11</f>
        <v>18</v>
      </c>
      <c r="R4" s="493">
        <v>4.0</v>
      </c>
      <c r="S4" s="180">
        <v>6.0</v>
      </c>
      <c r="T4" s="517" t="str">
        <f>'2_ kolo'!BK9</f>
        <v>Filip</v>
      </c>
      <c r="U4" s="198">
        <f>'2_ kolo'!BD9</f>
        <v>30</v>
      </c>
      <c r="V4" s="199">
        <f>'2_ kolo'!BE9</f>
        <v>425</v>
      </c>
      <c r="W4" s="200" t="s">
        <v>12</v>
      </c>
      <c r="X4" s="201">
        <f>'2_ kolo'!BG9</f>
        <v>223</v>
      </c>
      <c r="Y4" s="518">
        <f>'2_ kolo'!BH9</f>
        <v>202</v>
      </c>
      <c r="Z4" s="485">
        <v>4.0</v>
      </c>
      <c r="AA4" s="513">
        <v>4.0</v>
      </c>
      <c r="AB4" s="514" t="str">
        <f>' ---'!BC7</f>
        <v>Tomáš</v>
      </c>
      <c r="AC4" s="515">
        <f>' ---'!AV7</f>
        <v>0</v>
      </c>
      <c r="AD4" s="191">
        <f>' ---'!AW7</f>
        <v>0</v>
      </c>
      <c r="AE4" s="192" t="s">
        <v>12</v>
      </c>
      <c r="AF4" s="193">
        <f>' ---'!AY7</f>
        <v>0</v>
      </c>
      <c r="AG4" s="516">
        <f>' ---'!AZ7</f>
        <v>0</v>
      </c>
      <c r="AH4" s="493">
        <v>4.0</v>
      </c>
      <c r="AI4" s="180">
        <v>4.0</v>
      </c>
      <c r="AJ4" s="517" t="str">
        <f>' ---'!BK7</f>
        <v>Tomáš</v>
      </c>
      <c r="AK4" s="519">
        <f>' ---'!BD7</f>
        <v>26</v>
      </c>
      <c r="AL4" s="199">
        <f>' ---'!BE7</f>
        <v>403</v>
      </c>
      <c r="AM4" s="200" t="s">
        <v>12</v>
      </c>
      <c r="AN4" s="201">
        <f>' ---'!BG7</f>
        <v>266</v>
      </c>
      <c r="AO4" s="518">
        <f>' ---'!BH7</f>
        <v>137</v>
      </c>
      <c r="AP4" s="485">
        <v>4.0</v>
      </c>
      <c r="AQ4" s="513">
        <v>4.0</v>
      </c>
      <c r="AR4" s="514" t="str">
        <f>'---'!BC7</f>
        <v>Tomáš</v>
      </c>
      <c r="AS4" s="515">
        <f>'---'!AV7</f>
        <v>0</v>
      </c>
      <c r="AT4" s="191">
        <f>'---'!AW7</f>
        <v>0</v>
      </c>
      <c r="AU4" s="192" t="s">
        <v>12</v>
      </c>
      <c r="AV4" s="193">
        <f>'---'!AY7</f>
        <v>0</v>
      </c>
      <c r="AW4" s="516">
        <f>'---'!AZ7</f>
        <v>0</v>
      </c>
      <c r="AX4" s="493">
        <v>4.0</v>
      </c>
      <c r="AY4" s="180">
        <v>4.0</v>
      </c>
      <c r="AZ4" s="517" t="str">
        <f>'---'!BK7</f>
        <v>Tomáš</v>
      </c>
      <c r="BA4" s="519">
        <f>'---'!BD7</f>
        <v>26</v>
      </c>
      <c r="BB4" s="199">
        <f>'---'!BE7</f>
        <v>403</v>
      </c>
      <c r="BC4" s="200" t="s">
        <v>12</v>
      </c>
      <c r="BD4" s="201">
        <f>'---'!BG7</f>
        <v>266</v>
      </c>
      <c r="BE4" s="518">
        <f>'---'!BH7</f>
        <v>137</v>
      </c>
      <c r="BF4" s="485">
        <v>4.0</v>
      </c>
      <c r="BH4" s="206" t="s">
        <v>38</v>
      </c>
      <c r="BM4" s="150"/>
      <c r="BN4" s="150"/>
      <c r="BO4" s="150"/>
      <c r="BP4" s="150"/>
      <c r="BQ4" s="150"/>
      <c r="BR4" s="150"/>
    </row>
    <row r="5" ht="15.75" customHeight="1">
      <c r="A5" s="476"/>
      <c r="B5" s="477">
        <v>5.0</v>
      </c>
      <c r="C5" s="180">
        <v>11.0</v>
      </c>
      <c r="D5" s="507" t="str">
        <f>'Zákl._ kolo'!CV14</f>
        <v>Honza</v>
      </c>
      <c r="E5" s="508">
        <f>'Zákl._ kolo'!CO14</f>
        <v>22</v>
      </c>
      <c r="F5" s="509">
        <f>'Zákl._ kolo'!CP14</f>
        <v>285</v>
      </c>
      <c r="G5" s="510" t="s">
        <v>12</v>
      </c>
      <c r="H5" s="511">
        <f>'Zákl._ kolo'!CR14</f>
        <v>124</v>
      </c>
      <c r="I5" s="512">
        <f>'Zákl._ kolo'!CS14</f>
        <v>161</v>
      </c>
      <c r="J5" s="485">
        <v>5.0</v>
      </c>
      <c r="K5" s="513">
        <v>6.0</v>
      </c>
      <c r="L5" s="514" t="str">
        <f>'2_ kolo'!BC9</f>
        <v>Filip</v>
      </c>
      <c r="M5" s="515">
        <f>'2_ kolo'!AV9</f>
        <v>10</v>
      </c>
      <c r="N5" s="191">
        <f>'2_ kolo'!AW9</f>
        <v>135</v>
      </c>
      <c r="O5" s="192" t="s">
        <v>12</v>
      </c>
      <c r="P5" s="193">
        <f>'2_ kolo'!AY9</f>
        <v>121</v>
      </c>
      <c r="Q5" s="516">
        <f>'2_ kolo'!AZ9</f>
        <v>14</v>
      </c>
      <c r="R5" s="493">
        <v>5.0</v>
      </c>
      <c r="S5" s="180">
        <v>2.0</v>
      </c>
      <c r="T5" s="517" t="str">
        <f>'2_ kolo'!BK5</f>
        <v>Romana</v>
      </c>
      <c r="U5" s="198">
        <f>'2_ kolo'!BD5</f>
        <v>30</v>
      </c>
      <c r="V5" s="199">
        <f>'2_ kolo'!BE5</f>
        <v>399</v>
      </c>
      <c r="W5" s="200" t="s">
        <v>12</v>
      </c>
      <c r="X5" s="201">
        <f>'2_ kolo'!BG5</f>
        <v>284</v>
      </c>
      <c r="Y5" s="518">
        <f>'2_ kolo'!BH5</f>
        <v>115</v>
      </c>
      <c r="Z5" s="485">
        <v>5.0</v>
      </c>
      <c r="AA5" s="513">
        <v>5.0</v>
      </c>
      <c r="AB5" s="514" t="str">
        <f>' ---'!BC8</f>
        <v>Honza</v>
      </c>
      <c r="AC5" s="515">
        <f>' ---'!AV8</f>
        <v>0</v>
      </c>
      <c r="AD5" s="191">
        <f>' ---'!AW8</f>
        <v>0</v>
      </c>
      <c r="AE5" s="192" t="s">
        <v>12</v>
      </c>
      <c r="AF5" s="193">
        <f>' ---'!AY8</f>
        <v>0</v>
      </c>
      <c r="AG5" s="516">
        <f>' ---'!AZ8</f>
        <v>0</v>
      </c>
      <c r="AH5" s="493">
        <v>5.0</v>
      </c>
      <c r="AI5" s="180">
        <v>5.0</v>
      </c>
      <c r="AJ5" s="517" t="str">
        <f>' ---'!BK8</f>
        <v>Honza</v>
      </c>
      <c r="AK5" s="519">
        <f>' ---'!BD8</f>
        <v>26</v>
      </c>
      <c r="AL5" s="199">
        <f>' ---'!BE8</f>
        <v>397</v>
      </c>
      <c r="AM5" s="200" t="s">
        <v>12</v>
      </c>
      <c r="AN5" s="201">
        <f>' ---'!BG8</f>
        <v>261</v>
      </c>
      <c r="AO5" s="518">
        <f>' ---'!BH8</f>
        <v>136</v>
      </c>
      <c r="AP5" s="485">
        <v>5.0</v>
      </c>
      <c r="AQ5" s="513">
        <v>5.0</v>
      </c>
      <c r="AR5" s="514" t="str">
        <f>'---'!BC8</f>
        <v>Honza</v>
      </c>
      <c r="AS5" s="515">
        <f>'---'!AV8</f>
        <v>0</v>
      </c>
      <c r="AT5" s="191">
        <f>'---'!AW8</f>
        <v>0</v>
      </c>
      <c r="AU5" s="192" t="s">
        <v>12</v>
      </c>
      <c r="AV5" s="193">
        <f>'---'!AY8</f>
        <v>0</v>
      </c>
      <c r="AW5" s="516">
        <f>'---'!AZ8</f>
        <v>0</v>
      </c>
      <c r="AX5" s="493">
        <v>5.0</v>
      </c>
      <c r="AY5" s="180">
        <v>5.0</v>
      </c>
      <c r="AZ5" s="517" t="str">
        <f>'---'!BK8</f>
        <v>Honza</v>
      </c>
      <c r="BA5" s="519">
        <f>'---'!BD8</f>
        <v>26</v>
      </c>
      <c r="BB5" s="199">
        <f>'---'!BE8</f>
        <v>397</v>
      </c>
      <c r="BC5" s="200" t="s">
        <v>12</v>
      </c>
      <c r="BD5" s="201">
        <f>'---'!BG8</f>
        <v>261</v>
      </c>
      <c r="BE5" s="518">
        <f>'---'!BH8</f>
        <v>136</v>
      </c>
      <c r="BF5" s="485">
        <v>5.0</v>
      </c>
      <c r="BM5" s="150"/>
      <c r="BN5" s="150"/>
      <c r="BO5" s="150"/>
      <c r="BP5" s="150"/>
      <c r="BQ5" s="150"/>
      <c r="BR5" s="150"/>
    </row>
    <row r="6" ht="15.75" customHeight="1">
      <c r="A6" s="476"/>
      <c r="B6" s="477">
        <v>6.0</v>
      </c>
      <c r="C6" s="180">
        <v>3.0</v>
      </c>
      <c r="D6" s="507" t="str">
        <f>'Zákl._ kolo'!CV6</f>
        <v>Filip</v>
      </c>
      <c r="E6" s="508">
        <f>'Zákl._ kolo'!CO6</f>
        <v>20</v>
      </c>
      <c r="F6" s="509">
        <f>'Zákl._ kolo'!CP6</f>
        <v>290</v>
      </c>
      <c r="G6" s="510" t="s">
        <v>12</v>
      </c>
      <c r="H6" s="511">
        <f>'Zákl._ kolo'!CR6</f>
        <v>102</v>
      </c>
      <c r="I6" s="512">
        <f>'Zákl._ kolo'!CS6</f>
        <v>188</v>
      </c>
      <c r="J6" s="485">
        <v>6.0</v>
      </c>
      <c r="K6" s="513">
        <v>2.0</v>
      </c>
      <c r="L6" s="514" t="str">
        <f>'2_ kolo'!BC5</f>
        <v>Romana</v>
      </c>
      <c r="M6" s="515">
        <f>'2_ kolo'!AV5</f>
        <v>6</v>
      </c>
      <c r="N6" s="191">
        <f>'2_ kolo'!AW5</f>
        <v>115</v>
      </c>
      <c r="O6" s="192" t="s">
        <v>12</v>
      </c>
      <c r="P6" s="193">
        <f>'2_ kolo'!AY5</f>
        <v>148</v>
      </c>
      <c r="Q6" s="516">
        <f>'2_ kolo'!AZ5</f>
        <v>-33</v>
      </c>
      <c r="R6" s="493">
        <v>6.0</v>
      </c>
      <c r="S6" s="180">
        <v>4.0</v>
      </c>
      <c r="T6" s="517" t="str">
        <f>'2_ kolo'!BK7</f>
        <v>Tomáš</v>
      </c>
      <c r="U6" s="198">
        <f>'2_ kolo'!BD7</f>
        <v>26</v>
      </c>
      <c r="V6" s="199">
        <f>'2_ kolo'!BE7</f>
        <v>403</v>
      </c>
      <c r="W6" s="200" t="s">
        <v>12</v>
      </c>
      <c r="X6" s="201">
        <f>'2_ kolo'!BG7</f>
        <v>266</v>
      </c>
      <c r="Y6" s="518">
        <f>'2_ kolo'!BH7</f>
        <v>137</v>
      </c>
      <c r="Z6" s="485">
        <v>6.0</v>
      </c>
      <c r="AA6" s="513">
        <v>6.0</v>
      </c>
      <c r="AB6" s="514" t="str">
        <f>' ---'!BC9</f>
        <v>Filip</v>
      </c>
      <c r="AC6" s="515">
        <f>' ---'!AV9</f>
        <v>0</v>
      </c>
      <c r="AD6" s="191">
        <f>' ---'!AW9</f>
        <v>0</v>
      </c>
      <c r="AE6" s="192" t="s">
        <v>12</v>
      </c>
      <c r="AF6" s="193">
        <f>' ---'!AY9</f>
        <v>0</v>
      </c>
      <c r="AG6" s="516">
        <f>' ---'!AZ9</f>
        <v>0</v>
      </c>
      <c r="AH6" s="493">
        <v>6.0</v>
      </c>
      <c r="AI6" s="180">
        <v>6.0</v>
      </c>
      <c r="AJ6" s="517" t="str">
        <f>' ---'!BK9</f>
        <v>Filip</v>
      </c>
      <c r="AK6" s="519">
        <f>' ---'!BD9</f>
        <v>30</v>
      </c>
      <c r="AL6" s="199">
        <f>' ---'!BE9</f>
        <v>425</v>
      </c>
      <c r="AM6" s="200" t="s">
        <v>12</v>
      </c>
      <c r="AN6" s="201">
        <f>' ---'!BG9</f>
        <v>223</v>
      </c>
      <c r="AO6" s="518">
        <f>' ---'!BH9</f>
        <v>202</v>
      </c>
      <c r="AP6" s="485">
        <v>6.0</v>
      </c>
      <c r="AQ6" s="513">
        <v>6.0</v>
      </c>
      <c r="AR6" s="514" t="str">
        <f>'---'!BC9</f>
        <v>Filip</v>
      </c>
      <c r="AS6" s="515">
        <f>'---'!AV9</f>
        <v>0</v>
      </c>
      <c r="AT6" s="191">
        <f>'---'!AW9</f>
        <v>0</v>
      </c>
      <c r="AU6" s="192" t="s">
        <v>12</v>
      </c>
      <c r="AV6" s="193">
        <f>'---'!AY9</f>
        <v>0</v>
      </c>
      <c r="AW6" s="516">
        <f>'---'!AZ9</f>
        <v>0</v>
      </c>
      <c r="AX6" s="493">
        <v>6.0</v>
      </c>
      <c r="AY6" s="180">
        <v>6.0</v>
      </c>
      <c r="AZ6" s="517" t="str">
        <f>'---'!BK9</f>
        <v>Filip</v>
      </c>
      <c r="BA6" s="519">
        <f>'---'!BD9</f>
        <v>30</v>
      </c>
      <c r="BB6" s="199">
        <f>'---'!BE9</f>
        <v>425</v>
      </c>
      <c r="BC6" s="200" t="s">
        <v>12</v>
      </c>
      <c r="BD6" s="201">
        <f>'---'!BG9</f>
        <v>223</v>
      </c>
      <c r="BE6" s="518">
        <f>'---'!BH9</f>
        <v>202</v>
      </c>
      <c r="BF6" s="485">
        <v>6.0</v>
      </c>
      <c r="BM6" s="150"/>
      <c r="BN6" s="150"/>
      <c r="BO6" s="150"/>
      <c r="BP6" s="150"/>
      <c r="BQ6" s="150"/>
      <c r="BR6" s="150"/>
    </row>
    <row r="7" ht="15.75" customHeight="1">
      <c r="A7" s="476"/>
      <c r="B7" s="477">
        <v>7.0</v>
      </c>
      <c r="C7" s="180">
        <v>1.0</v>
      </c>
      <c r="D7" s="507" t="str">
        <f>'Zákl._ kolo'!CV4</f>
        <v>Ondřej</v>
      </c>
      <c r="E7" s="508">
        <f>'Zákl._ kolo'!CO4</f>
        <v>18</v>
      </c>
      <c r="F7" s="509">
        <f>'Zákl._ kolo'!CP4</f>
        <v>252</v>
      </c>
      <c r="G7" s="510" t="s">
        <v>12</v>
      </c>
      <c r="H7" s="511">
        <f>'Zákl._ kolo'!CR4</f>
        <v>153</v>
      </c>
      <c r="I7" s="512">
        <f>'Zákl._ kolo'!CS4</f>
        <v>99</v>
      </c>
      <c r="J7" s="485">
        <v>7.0</v>
      </c>
      <c r="K7" s="513">
        <v>5.0</v>
      </c>
      <c r="L7" s="514" t="str">
        <f>'2_ kolo'!BC8</f>
        <v>Honza</v>
      </c>
      <c r="M7" s="515">
        <f>'2_ kolo'!AV8</f>
        <v>4</v>
      </c>
      <c r="N7" s="191">
        <f>'2_ kolo'!AW8</f>
        <v>112</v>
      </c>
      <c r="O7" s="192" t="s">
        <v>12</v>
      </c>
      <c r="P7" s="193">
        <f>'2_ kolo'!AY8</f>
        <v>137</v>
      </c>
      <c r="Q7" s="516">
        <f>'2_ kolo'!AZ8</f>
        <v>-25</v>
      </c>
      <c r="R7" s="493">
        <v>7.0</v>
      </c>
      <c r="S7" s="180">
        <v>5.0</v>
      </c>
      <c r="T7" s="517" t="str">
        <f>'2_ kolo'!BK8</f>
        <v>Honza</v>
      </c>
      <c r="U7" s="198">
        <f>'2_ kolo'!BD8</f>
        <v>26</v>
      </c>
      <c r="V7" s="199">
        <f>'2_ kolo'!BE8</f>
        <v>397</v>
      </c>
      <c r="W7" s="200" t="s">
        <v>12</v>
      </c>
      <c r="X7" s="201">
        <f>'2_ kolo'!BG8</f>
        <v>261</v>
      </c>
      <c r="Y7" s="518">
        <f>'2_ kolo'!BH8</f>
        <v>136</v>
      </c>
      <c r="Z7" s="485">
        <v>7.0</v>
      </c>
      <c r="AA7" s="513">
        <v>7.0</v>
      </c>
      <c r="AB7" s="514" t="str">
        <f>' ---'!BC10</f>
        <v>Ondřej</v>
      </c>
      <c r="AC7" s="515">
        <f>' ---'!AV10</f>
        <v>0</v>
      </c>
      <c r="AD7" s="191">
        <f>' ---'!AW10</f>
        <v>0</v>
      </c>
      <c r="AE7" s="192" t="s">
        <v>12</v>
      </c>
      <c r="AF7" s="193">
        <f>' ---'!AY10</f>
        <v>0</v>
      </c>
      <c r="AG7" s="516">
        <f>' ---'!AZ10</f>
        <v>0</v>
      </c>
      <c r="AH7" s="493">
        <v>7.0</v>
      </c>
      <c r="AI7" s="180">
        <v>7.0</v>
      </c>
      <c r="AJ7" s="517" t="str">
        <f>' ---'!BK10</f>
        <v>Ondřej</v>
      </c>
      <c r="AK7" s="519">
        <f>' ---'!BD10</f>
        <v>32</v>
      </c>
      <c r="AL7" s="199">
        <f>' ---'!BE10</f>
        <v>418</v>
      </c>
      <c r="AM7" s="200" t="s">
        <v>12</v>
      </c>
      <c r="AN7" s="201">
        <f>' ---'!BG10</f>
        <v>222</v>
      </c>
      <c r="AO7" s="518">
        <f>' ---'!BH10</f>
        <v>196</v>
      </c>
      <c r="AP7" s="485">
        <v>7.0</v>
      </c>
      <c r="AQ7" s="513">
        <v>7.0</v>
      </c>
      <c r="AR7" s="514" t="str">
        <f>'---'!BC10</f>
        <v>Ondřej</v>
      </c>
      <c r="AS7" s="515">
        <f>'---'!AV10</f>
        <v>0</v>
      </c>
      <c r="AT7" s="191">
        <f>'---'!AW10</f>
        <v>0</v>
      </c>
      <c r="AU7" s="192" t="s">
        <v>12</v>
      </c>
      <c r="AV7" s="193">
        <f>'---'!AY10</f>
        <v>0</v>
      </c>
      <c r="AW7" s="516">
        <f>'---'!AZ10</f>
        <v>0</v>
      </c>
      <c r="AX7" s="493">
        <v>7.0</v>
      </c>
      <c r="AY7" s="180">
        <v>7.0</v>
      </c>
      <c r="AZ7" s="517" t="str">
        <f>'---'!BK10</f>
        <v>Ondřej</v>
      </c>
      <c r="BA7" s="519">
        <f>'---'!BD10</f>
        <v>32</v>
      </c>
      <c r="BB7" s="199">
        <f>'---'!BE10</f>
        <v>418</v>
      </c>
      <c r="BC7" s="200" t="s">
        <v>12</v>
      </c>
      <c r="BD7" s="201">
        <f>'---'!BG10</f>
        <v>222</v>
      </c>
      <c r="BE7" s="518">
        <f>'---'!BH10</f>
        <v>196</v>
      </c>
      <c r="BF7" s="485">
        <v>7.0</v>
      </c>
      <c r="BM7" s="150"/>
      <c r="BN7" s="150"/>
      <c r="BO7" s="150"/>
      <c r="BP7" s="150"/>
      <c r="BQ7" s="150"/>
      <c r="BR7" s="150"/>
    </row>
    <row r="8" ht="15.75" customHeight="1">
      <c r="A8" s="476"/>
      <c r="B8" s="477">
        <v>8.0</v>
      </c>
      <c r="C8" s="180">
        <v>10.0</v>
      </c>
      <c r="D8" s="507" t="str">
        <f>'Zákl._ kolo'!CV13</f>
        <v>Franta</v>
      </c>
      <c r="E8" s="508">
        <f>'Zákl._ kolo'!CO13</f>
        <v>14</v>
      </c>
      <c r="F8" s="509">
        <f>'Zákl._ kolo'!CP13</f>
        <v>218</v>
      </c>
      <c r="G8" s="510" t="s">
        <v>12</v>
      </c>
      <c r="H8" s="511">
        <f>'Zákl._ kolo'!CR13</f>
        <v>215</v>
      </c>
      <c r="I8" s="512">
        <f>'Zákl._ kolo'!CS13</f>
        <v>3</v>
      </c>
      <c r="J8" s="485">
        <v>8.0</v>
      </c>
      <c r="K8" s="513">
        <v>4.0</v>
      </c>
      <c r="L8" s="514" t="str">
        <f>'2_ kolo'!BC7</f>
        <v>Tomáš</v>
      </c>
      <c r="M8" s="515">
        <f>'2_ kolo'!AV7</f>
        <v>4</v>
      </c>
      <c r="N8" s="191">
        <f>'2_ kolo'!AW7</f>
        <v>100</v>
      </c>
      <c r="O8" s="192" t="s">
        <v>12</v>
      </c>
      <c r="P8" s="193">
        <f>'2_ kolo'!AY7</f>
        <v>147</v>
      </c>
      <c r="Q8" s="516">
        <f>'2_ kolo'!AZ7</f>
        <v>-47</v>
      </c>
      <c r="R8" s="493">
        <v>8.0</v>
      </c>
      <c r="S8" s="180">
        <v>8.0</v>
      </c>
      <c r="T8" s="517" t="str">
        <f>'2_ kolo'!BK11</f>
        <v>Franta</v>
      </c>
      <c r="U8" s="198">
        <f>'2_ kolo'!BD11</f>
        <v>24</v>
      </c>
      <c r="V8" s="199">
        <f>'2_ kolo'!BE11</f>
        <v>361</v>
      </c>
      <c r="W8" s="200" t="s">
        <v>12</v>
      </c>
      <c r="X8" s="201">
        <f>'2_ kolo'!BG11</f>
        <v>340</v>
      </c>
      <c r="Y8" s="518">
        <f>'2_ kolo'!BH11</f>
        <v>21</v>
      </c>
      <c r="Z8" s="485">
        <v>8.0</v>
      </c>
      <c r="AA8" s="513">
        <v>8.0</v>
      </c>
      <c r="AB8" s="514" t="str">
        <f>' ---'!BC11</f>
        <v>Franta</v>
      </c>
      <c r="AC8" s="515">
        <f>' ---'!AV11</f>
        <v>0</v>
      </c>
      <c r="AD8" s="191">
        <f>' ---'!AW11</f>
        <v>0</v>
      </c>
      <c r="AE8" s="192" t="s">
        <v>12</v>
      </c>
      <c r="AF8" s="193">
        <f>' ---'!AY11</f>
        <v>0</v>
      </c>
      <c r="AG8" s="516">
        <f>' ---'!AZ11</f>
        <v>0</v>
      </c>
      <c r="AH8" s="493">
        <v>8.0</v>
      </c>
      <c r="AI8" s="180">
        <v>8.0</v>
      </c>
      <c r="AJ8" s="517" t="str">
        <f>' ---'!BK11</f>
        <v>Franta</v>
      </c>
      <c r="AK8" s="519">
        <f>' ---'!BD11</f>
        <v>24</v>
      </c>
      <c r="AL8" s="199">
        <f>' ---'!BE11</f>
        <v>361</v>
      </c>
      <c r="AM8" s="200" t="s">
        <v>12</v>
      </c>
      <c r="AN8" s="201">
        <f>' ---'!BG11</f>
        <v>340</v>
      </c>
      <c r="AO8" s="518">
        <f>' ---'!BH11</f>
        <v>21</v>
      </c>
      <c r="AP8" s="485">
        <v>8.0</v>
      </c>
      <c r="AQ8" s="513">
        <v>8.0</v>
      </c>
      <c r="AR8" s="514" t="str">
        <f>'---'!BC11</f>
        <v>Franta</v>
      </c>
      <c r="AS8" s="515">
        <f>'---'!AV11</f>
        <v>0</v>
      </c>
      <c r="AT8" s="191">
        <f>'---'!AW11</f>
        <v>0</v>
      </c>
      <c r="AU8" s="192" t="s">
        <v>12</v>
      </c>
      <c r="AV8" s="193">
        <f>'---'!AY11</f>
        <v>0</v>
      </c>
      <c r="AW8" s="516">
        <f>'---'!AZ11</f>
        <v>0</v>
      </c>
      <c r="AX8" s="493">
        <v>8.0</v>
      </c>
      <c r="AY8" s="180">
        <v>8.0</v>
      </c>
      <c r="AZ8" s="517" t="str">
        <f>'---'!BK11</f>
        <v>Franta</v>
      </c>
      <c r="BA8" s="519">
        <f>'---'!BD11</f>
        <v>24</v>
      </c>
      <c r="BB8" s="199">
        <f>'---'!BE11</f>
        <v>361</v>
      </c>
      <c r="BC8" s="200" t="s">
        <v>12</v>
      </c>
      <c r="BD8" s="201">
        <f>'---'!BG11</f>
        <v>340</v>
      </c>
      <c r="BE8" s="518">
        <f>'---'!BH11</f>
        <v>21</v>
      </c>
      <c r="BF8" s="485">
        <v>8.0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</row>
    <row r="9" ht="15.75" customHeight="1">
      <c r="A9" s="476"/>
      <c r="B9" s="477">
        <v>9.0</v>
      </c>
      <c r="C9" s="180">
        <v>14.0</v>
      </c>
      <c r="D9" s="507" t="str">
        <f>'Zákl._ kolo'!CV17</f>
        <v>Michal</v>
      </c>
      <c r="E9" s="508">
        <f>'Zákl._ kolo'!CO17</f>
        <v>10</v>
      </c>
      <c r="F9" s="509">
        <f>'Zákl._ kolo'!CP17</f>
        <v>134</v>
      </c>
      <c r="G9" s="520" t="s">
        <v>12</v>
      </c>
      <c r="H9" s="511">
        <f>'Zákl._ kolo'!CR17</f>
        <v>274</v>
      </c>
      <c r="I9" s="512">
        <f>'Zákl._ kolo'!CS17</f>
        <v>-140</v>
      </c>
      <c r="J9" s="485">
        <v>9.0</v>
      </c>
      <c r="K9" s="513">
        <v>9.0</v>
      </c>
      <c r="L9" s="514" t="str">
        <f>'2_ kolo'!BC12</f>
        <v>Michal</v>
      </c>
      <c r="M9" s="515">
        <f>'2_ kolo'!AV12</f>
        <v>0</v>
      </c>
      <c r="N9" s="191">
        <f>'2_ kolo'!AW12</f>
        <v>54</v>
      </c>
      <c r="O9" s="192" t="s">
        <v>12</v>
      </c>
      <c r="P9" s="193">
        <f>'2_ kolo'!AY12</f>
        <v>190</v>
      </c>
      <c r="Q9" s="516">
        <f>'2_ kolo'!AZ12</f>
        <v>-136</v>
      </c>
      <c r="R9" s="493">
        <v>9.0</v>
      </c>
      <c r="S9" s="180">
        <v>9.0</v>
      </c>
      <c r="T9" s="517" t="str">
        <f>'2_ kolo'!BK12</f>
        <v>Michal</v>
      </c>
      <c r="U9" s="198">
        <f>'2_ kolo'!BD12</f>
        <v>10</v>
      </c>
      <c r="V9" s="199">
        <f>'2_ kolo'!BE12</f>
        <v>188</v>
      </c>
      <c r="W9" s="200" t="s">
        <v>12</v>
      </c>
      <c r="X9" s="201">
        <f>'2_ kolo'!BG12</f>
        <v>464</v>
      </c>
      <c r="Y9" s="518">
        <f>'2_ kolo'!BH12</f>
        <v>-276</v>
      </c>
      <c r="Z9" s="485">
        <v>9.0</v>
      </c>
      <c r="AA9" s="513">
        <v>9.0</v>
      </c>
      <c r="AB9" s="514" t="str">
        <f>' ---'!BC12</f>
        <v>Michal</v>
      </c>
      <c r="AC9" s="515">
        <f>' ---'!AV12</f>
        <v>0</v>
      </c>
      <c r="AD9" s="191">
        <f>' ---'!AW12</f>
        <v>0</v>
      </c>
      <c r="AE9" s="192" t="s">
        <v>12</v>
      </c>
      <c r="AF9" s="193">
        <f>' ---'!AY12</f>
        <v>0</v>
      </c>
      <c r="AG9" s="516">
        <f>' ---'!AZ12</f>
        <v>0</v>
      </c>
      <c r="AH9" s="493">
        <v>9.0</v>
      </c>
      <c r="AI9" s="180">
        <v>9.0</v>
      </c>
      <c r="AJ9" s="517" t="str">
        <f>' ---'!BK12</f>
        <v>Michal</v>
      </c>
      <c r="AK9" s="519">
        <f>' ---'!BD12</f>
        <v>10</v>
      </c>
      <c r="AL9" s="199">
        <f>' ---'!BE12</f>
        <v>188</v>
      </c>
      <c r="AM9" s="200" t="s">
        <v>12</v>
      </c>
      <c r="AN9" s="201">
        <f>' ---'!BG12</f>
        <v>464</v>
      </c>
      <c r="AO9" s="518">
        <f>' ---'!BH12</f>
        <v>-276</v>
      </c>
      <c r="AP9" s="485">
        <v>9.0</v>
      </c>
      <c r="AQ9" s="513">
        <v>9.0</v>
      </c>
      <c r="AR9" s="514" t="str">
        <f>'---'!BC12</f>
        <v>Michal</v>
      </c>
      <c r="AS9" s="515">
        <f>'---'!AV12</f>
        <v>0</v>
      </c>
      <c r="AT9" s="191">
        <f>'---'!AW12</f>
        <v>0</v>
      </c>
      <c r="AU9" s="192" t="s">
        <v>12</v>
      </c>
      <c r="AV9" s="193">
        <f>'---'!AY12</f>
        <v>0</v>
      </c>
      <c r="AW9" s="516">
        <f>'---'!AZ12</f>
        <v>0</v>
      </c>
      <c r="AX9" s="493">
        <v>9.0</v>
      </c>
      <c r="AY9" s="180">
        <v>9.0</v>
      </c>
      <c r="AZ9" s="517" t="str">
        <f>'---'!BK12</f>
        <v>Michal</v>
      </c>
      <c r="BA9" s="519">
        <f>'---'!BD12</f>
        <v>10</v>
      </c>
      <c r="BB9" s="199">
        <f>'---'!BE12</f>
        <v>188</v>
      </c>
      <c r="BC9" s="200" t="s">
        <v>12</v>
      </c>
      <c r="BD9" s="201">
        <f>'---'!BG12</f>
        <v>464</v>
      </c>
      <c r="BE9" s="518">
        <f>'---'!BH12</f>
        <v>-276</v>
      </c>
      <c r="BF9" s="485">
        <v>9.0</v>
      </c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</row>
    <row r="10" ht="15.75" customHeight="1">
      <c r="A10" s="476"/>
      <c r="B10" s="477">
        <v>10.0</v>
      </c>
      <c r="C10" s="180">
        <v>13.0</v>
      </c>
      <c r="D10" s="507" t="str">
        <f>'Zákl._ kolo'!CV16</f>
        <v>Šéfík</v>
      </c>
      <c r="E10" s="508">
        <f>'Zákl._ kolo'!CO16</f>
        <v>8</v>
      </c>
      <c r="F10" s="509">
        <f>'Zákl._ kolo'!CP16</f>
        <v>160</v>
      </c>
      <c r="G10" s="520" t="s">
        <v>12</v>
      </c>
      <c r="H10" s="511">
        <f>'Zákl._ kolo'!CR16</f>
        <v>272</v>
      </c>
      <c r="I10" s="512">
        <f>'Zákl._ kolo'!CS16</f>
        <v>-112</v>
      </c>
      <c r="J10" s="485">
        <v>10.0</v>
      </c>
      <c r="K10" s="513">
        <v>10.0</v>
      </c>
      <c r="L10" s="514" t="str">
        <f>'2_ kolo'!BC13</f>
        <v/>
      </c>
      <c r="M10" s="515">
        <f>'2_ kolo'!AV13</f>
        <v>0</v>
      </c>
      <c r="N10" s="191">
        <f>'2_ kolo'!AW13</f>
        <v>0</v>
      </c>
      <c r="O10" s="192" t="s">
        <v>12</v>
      </c>
      <c r="P10" s="193">
        <f>'2_ kolo'!AY13</f>
        <v>0</v>
      </c>
      <c r="Q10" s="516">
        <f>'2_ kolo'!AZ13</f>
        <v>0</v>
      </c>
      <c r="R10" s="493">
        <v>10.0</v>
      </c>
      <c r="S10" s="180">
        <v>10.0</v>
      </c>
      <c r="T10" s="517" t="str">
        <f>'2_ kolo'!BK13</f>
        <v/>
      </c>
      <c r="U10" s="519" t="str">
        <f>'2_ kolo'!BD13</f>
        <v/>
      </c>
      <c r="V10" s="199" t="str">
        <f>'2_ kolo'!BE13</f>
        <v/>
      </c>
      <c r="W10" s="200" t="s">
        <v>12</v>
      </c>
      <c r="X10" s="201" t="str">
        <f>'2_ kolo'!BG13</f>
        <v/>
      </c>
      <c r="Y10" s="518" t="str">
        <f>'2_ kolo'!BH13</f>
        <v/>
      </c>
      <c r="Z10" s="485">
        <v>10.0</v>
      </c>
      <c r="AA10" s="513">
        <v>10.0</v>
      </c>
      <c r="AB10" s="514" t="str">
        <f>' ---'!BC13</f>
        <v/>
      </c>
      <c r="AC10" s="515">
        <f>' ---'!AV13</f>
        <v>0</v>
      </c>
      <c r="AD10" s="191">
        <f>' ---'!AW13</f>
        <v>0</v>
      </c>
      <c r="AE10" s="192" t="s">
        <v>12</v>
      </c>
      <c r="AF10" s="193">
        <f>' ---'!AY13</f>
        <v>0</v>
      </c>
      <c r="AG10" s="516">
        <f>' ---'!AZ13</f>
        <v>0</v>
      </c>
      <c r="AH10" s="493">
        <v>10.0</v>
      </c>
      <c r="AI10" s="180">
        <v>10.0</v>
      </c>
      <c r="AJ10" s="517" t="str">
        <f>' ---'!BK13</f>
        <v/>
      </c>
      <c r="AK10" s="519">
        <f>' ---'!BD13</f>
        <v>0</v>
      </c>
      <c r="AL10" s="199">
        <f>' ---'!BE13</f>
        <v>0</v>
      </c>
      <c r="AM10" s="200" t="s">
        <v>12</v>
      </c>
      <c r="AN10" s="201">
        <f>' ---'!BG13</f>
        <v>0</v>
      </c>
      <c r="AO10" s="518">
        <f>' ---'!BH13</f>
        <v>0</v>
      </c>
      <c r="AP10" s="485">
        <v>10.0</v>
      </c>
      <c r="AQ10" s="513">
        <v>10.0</v>
      </c>
      <c r="AR10" s="514" t="str">
        <f>'---'!BC13</f>
        <v/>
      </c>
      <c r="AS10" s="515">
        <f>'---'!AV13</f>
        <v>0</v>
      </c>
      <c r="AT10" s="191">
        <f>'---'!AW13</f>
        <v>0</v>
      </c>
      <c r="AU10" s="192" t="s">
        <v>12</v>
      </c>
      <c r="AV10" s="193">
        <f>'---'!AY13</f>
        <v>0</v>
      </c>
      <c r="AW10" s="516">
        <f>'---'!AZ13</f>
        <v>0</v>
      </c>
      <c r="AX10" s="493">
        <v>10.0</v>
      </c>
      <c r="AY10" s="180">
        <v>10.0</v>
      </c>
      <c r="AZ10" s="517" t="str">
        <f>'---'!BK13</f>
        <v/>
      </c>
      <c r="BA10" s="519">
        <f>'---'!BD13</f>
        <v>0</v>
      </c>
      <c r="BB10" s="199">
        <f>'---'!BE13</f>
        <v>0</v>
      </c>
      <c r="BC10" s="200" t="s">
        <v>12</v>
      </c>
      <c r="BD10" s="201">
        <f>'---'!BG13</f>
        <v>0</v>
      </c>
      <c r="BE10" s="518">
        <f>'---'!BH13</f>
        <v>0</v>
      </c>
      <c r="BF10" s="485">
        <v>10.0</v>
      </c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</row>
    <row r="11" ht="15.75" customHeight="1">
      <c r="A11" s="476"/>
      <c r="B11" s="477">
        <v>11.0</v>
      </c>
      <c r="C11" s="180">
        <v>8.0</v>
      </c>
      <c r="D11" s="507" t="str">
        <f>'Zákl._ kolo'!CV11</f>
        <v>Adrian</v>
      </c>
      <c r="E11" s="508">
        <f>'Zákl._ kolo'!CO11</f>
        <v>8</v>
      </c>
      <c r="F11" s="509">
        <f>'Zákl._ kolo'!CP11</f>
        <v>138</v>
      </c>
      <c r="G11" s="510" t="s">
        <v>12</v>
      </c>
      <c r="H11" s="511">
        <f>'Zákl._ kolo'!CR11</f>
        <v>275</v>
      </c>
      <c r="I11" s="512">
        <f>'Zákl._ kolo'!CS11</f>
        <v>-137</v>
      </c>
      <c r="J11" s="485">
        <v>11.0</v>
      </c>
      <c r="K11" s="513">
        <v>11.0</v>
      </c>
      <c r="L11" s="514" t="str">
        <f>'2_ kolo'!BC14</f>
        <v/>
      </c>
      <c r="M11" s="515">
        <f>'2_ kolo'!AV14</f>
        <v>0</v>
      </c>
      <c r="N11" s="191">
        <f>'2_ kolo'!AW14</f>
        <v>0</v>
      </c>
      <c r="O11" s="192" t="s">
        <v>12</v>
      </c>
      <c r="P11" s="193">
        <f>'2_ kolo'!AY14</f>
        <v>0</v>
      </c>
      <c r="Q11" s="516">
        <f>'2_ kolo'!AZ14</f>
        <v>0</v>
      </c>
      <c r="R11" s="493">
        <v>11.0</v>
      </c>
      <c r="S11" s="180">
        <v>11.0</v>
      </c>
      <c r="T11" s="517" t="str">
        <f>'2_ kolo'!BK14</f>
        <v/>
      </c>
      <c r="U11" s="519" t="str">
        <f>'2_ kolo'!BD14</f>
        <v/>
      </c>
      <c r="V11" s="199" t="str">
        <f>'2_ kolo'!BE14</f>
        <v/>
      </c>
      <c r="W11" s="200" t="s">
        <v>12</v>
      </c>
      <c r="X11" s="201" t="str">
        <f>'2_ kolo'!BG14</f>
        <v/>
      </c>
      <c r="Y11" s="518" t="str">
        <f>'2_ kolo'!BH14</f>
        <v/>
      </c>
      <c r="Z11" s="485">
        <v>11.0</v>
      </c>
      <c r="AA11" s="513">
        <v>11.0</v>
      </c>
      <c r="AB11" s="514" t="str">
        <f>' ---'!BC14</f>
        <v/>
      </c>
      <c r="AC11" s="515">
        <f>' ---'!AV14</f>
        <v>0</v>
      </c>
      <c r="AD11" s="191">
        <f>' ---'!AW14</f>
        <v>0</v>
      </c>
      <c r="AE11" s="192" t="s">
        <v>12</v>
      </c>
      <c r="AF11" s="193">
        <f>' ---'!AY14</f>
        <v>0</v>
      </c>
      <c r="AG11" s="516">
        <f>' ---'!AZ14</f>
        <v>0</v>
      </c>
      <c r="AH11" s="493">
        <v>11.0</v>
      </c>
      <c r="AI11" s="180">
        <v>11.0</v>
      </c>
      <c r="AJ11" s="517" t="str">
        <f>' ---'!BK14</f>
        <v/>
      </c>
      <c r="AK11" s="519">
        <f>' ---'!BD14</f>
        <v>0</v>
      </c>
      <c r="AL11" s="199">
        <f>' ---'!BE14</f>
        <v>0</v>
      </c>
      <c r="AM11" s="200" t="s">
        <v>12</v>
      </c>
      <c r="AN11" s="201">
        <f>' ---'!BG14</f>
        <v>0</v>
      </c>
      <c r="AO11" s="518">
        <f>' ---'!BH14</f>
        <v>0</v>
      </c>
      <c r="AP11" s="485">
        <v>11.0</v>
      </c>
      <c r="AQ11" s="513">
        <v>11.0</v>
      </c>
      <c r="AR11" s="514" t="str">
        <f>'---'!BC14</f>
        <v/>
      </c>
      <c r="AS11" s="515">
        <f>'---'!AV14</f>
        <v>0</v>
      </c>
      <c r="AT11" s="191">
        <f>'---'!AW14</f>
        <v>0</v>
      </c>
      <c r="AU11" s="192" t="s">
        <v>12</v>
      </c>
      <c r="AV11" s="193">
        <f>'---'!AY14</f>
        <v>0</v>
      </c>
      <c r="AW11" s="516">
        <f>'---'!AZ14</f>
        <v>0</v>
      </c>
      <c r="AX11" s="493">
        <v>11.0</v>
      </c>
      <c r="AY11" s="180">
        <v>11.0</v>
      </c>
      <c r="AZ11" s="517" t="str">
        <f>'---'!BK14</f>
        <v/>
      </c>
      <c r="BA11" s="519">
        <f>'---'!BD14</f>
        <v>0</v>
      </c>
      <c r="BB11" s="199">
        <f>'---'!BE14</f>
        <v>0</v>
      </c>
      <c r="BC11" s="200" t="s">
        <v>12</v>
      </c>
      <c r="BD11" s="201">
        <f>'---'!BG14</f>
        <v>0</v>
      </c>
      <c r="BE11" s="518">
        <f>'---'!BH14</f>
        <v>0</v>
      </c>
      <c r="BF11" s="485">
        <v>11.0</v>
      </c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</row>
    <row r="12" ht="15.75" customHeight="1">
      <c r="A12" s="476"/>
      <c r="B12" s="477">
        <v>12.0</v>
      </c>
      <c r="C12" s="180">
        <v>7.0</v>
      </c>
      <c r="D12" s="507" t="str">
        <f>'Zákl._ kolo'!CV10</f>
        <v>Lukáš</v>
      </c>
      <c r="E12" s="508">
        <f>'Zákl._ kolo'!CO10</f>
        <v>8</v>
      </c>
      <c r="F12" s="509">
        <f>'Zákl._ kolo'!CP10</f>
        <v>143</v>
      </c>
      <c r="G12" s="510" t="s">
        <v>12</v>
      </c>
      <c r="H12" s="511">
        <f>'Zákl._ kolo'!CR10</f>
        <v>292</v>
      </c>
      <c r="I12" s="512">
        <f>'Zákl._ kolo'!CS10</f>
        <v>-149</v>
      </c>
      <c r="J12" s="485">
        <v>12.0</v>
      </c>
      <c r="K12" s="513">
        <v>12.0</v>
      </c>
      <c r="L12" s="521" t="str">
        <f>'2_ kolo'!BC15</f>
        <v/>
      </c>
      <c r="M12" s="522">
        <f>'2_ kolo'!AV15</f>
        <v>0</v>
      </c>
      <c r="N12" s="211">
        <f>'2_ kolo'!AW15</f>
        <v>0</v>
      </c>
      <c r="O12" s="212" t="s">
        <v>12</v>
      </c>
      <c r="P12" s="213">
        <f>'2_ kolo'!AY15</f>
        <v>0</v>
      </c>
      <c r="Q12" s="523">
        <f>'2_ kolo'!AZ15</f>
        <v>0</v>
      </c>
      <c r="R12" s="493">
        <v>12.0</v>
      </c>
      <c r="S12" s="180">
        <v>12.0</v>
      </c>
      <c r="T12" s="524" t="str">
        <f>'2_ kolo'!BK15</f>
        <v/>
      </c>
      <c r="U12" s="525" t="str">
        <f>'2_ kolo'!BD15</f>
        <v/>
      </c>
      <c r="V12" s="526" t="str">
        <f>'2_ kolo'!BE15</f>
        <v/>
      </c>
      <c r="W12" s="527" t="s">
        <v>12</v>
      </c>
      <c r="X12" s="528" t="str">
        <f>'2_ kolo'!BG15</f>
        <v/>
      </c>
      <c r="Y12" s="529" t="str">
        <f>'2_ kolo'!BH15</f>
        <v/>
      </c>
      <c r="Z12" s="485">
        <v>12.0</v>
      </c>
      <c r="AA12" s="513">
        <v>12.0</v>
      </c>
      <c r="AB12" s="521" t="str">
        <f>' ---'!BC15</f>
        <v/>
      </c>
      <c r="AC12" s="522">
        <f>' ---'!AV15</f>
        <v>0</v>
      </c>
      <c r="AD12" s="211">
        <f>' ---'!AW15</f>
        <v>0</v>
      </c>
      <c r="AE12" s="212" t="s">
        <v>12</v>
      </c>
      <c r="AF12" s="213">
        <f>' ---'!AY15</f>
        <v>0</v>
      </c>
      <c r="AG12" s="523">
        <f>' ---'!AZ15</f>
        <v>0</v>
      </c>
      <c r="AH12" s="493">
        <v>12.0</v>
      </c>
      <c r="AI12" s="180">
        <v>12.0</v>
      </c>
      <c r="AJ12" s="524" t="str">
        <f>' ---'!BK15</f>
        <v/>
      </c>
      <c r="AK12" s="525">
        <f>' ---'!BD15</f>
        <v>0</v>
      </c>
      <c r="AL12" s="219">
        <f>' ---'!BE15</f>
        <v>0</v>
      </c>
      <c r="AM12" s="220" t="s">
        <v>12</v>
      </c>
      <c r="AN12" s="221">
        <f>' ---'!BG15</f>
        <v>0</v>
      </c>
      <c r="AO12" s="530">
        <f>' ---'!BH15</f>
        <v>0</v>
      </c>
      <c r="AP12" s="485">
        <v>12.0</v>
      </c>
      <c r="AQ12" s="513">
        <v>12.0</v>
      </c>
      <c r="AR12" s="521" t="str">
        <f>'---'!BC15</f>
        <v/>
      </c>
      <c r="AS12" s="522">
        <f>'---'!AV15</f>
        <v>0</v>
      </c>
      <c r="AT12" s="211">
        <f>'---'!AW15</f>
        <v>0</v>
      </c>
      <c r="AU12" s="212" t="s">
        <v>12</v>
      </c>
      <c r="AV12" s="213">
        <f>'---'!AY15</f>
        <v>0</v>
      </c>
      <c r="AW12" s="523">
        <f>'---'!AZ15</f>
        <v>0</v>
      </c>
      <c r="AX12" s="493">
        <v>12.0</v>
      </c>
      <c r="AY12" s="180">
        <v>12.0</v>
      </c>
      <c r="AZ12" s="524" t="str">
        <f>'---'!BK15</f>
        <v/>
      </c>
      <c r="BA12" s="525">
        <f>'---'!BD15</f>
        <v>0</v>
      </c>
      <c r="BB12" s="219">
        <f>'---'!BE15</f>
        <v>0</v>
      </c>
      <c r="BC12" s="220" t="s">
        <v>12</v>
      </c>
      <c r="BD12" s="221">
        <f>'---'!BG15</f>
        <v>0</v>
      </c>
      <c r="BE12" s="530">
        <f>'---'!BH15</f>
        <v>0</v>
      </c>
      <c r="BF12" s="485">
        <v>12.0</v>
      </c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</row>
    <row r="13" ht="15.75" customHeight="1">
      <c r="A13" s="476"/>
      <c r="B13" s="477">
        <v>13.0</v>
      </c>
      <c r="C13" s="180">
        <v>12.0</v>
      </c>
      <c r="D13" s="507" t="str">
        <f>'Zákl._ kolo'!CV15</f>
        <v>Lenka</v>
      </c>
      <c r="E13" s="508">
        <f>'Zákl._ kolo'!CO15</f>
        <v>6</v>
      </c>
      <c r="F13" s="509">
        <f>'Zákl._ kolo'!CP15</f>
        <v>88</v>
      </c>
      <c r="G13" s="510" t="s">
        <v>12</v>
      </c>
      <c r="H13" s="511">
        <f>'Zákl._ kolo'!CR15</f>
        <v>317</v>
      </c>
      <c r="I13" s="512">
        <f>'Zákl._ kolo'!CS15</f>
        <v>-229</v>
      </c>
      <c r="J13" s="485">
        <v>13.0</v>
      </c>
      <c r="K13" s="513">
        <v>13.0</v>
      </c>
      <c r="L13" s="521" t="str">
        <f>'2_ kolo'!BC16</f>
        <v/>
      </c>
      <c r="M13" s="522">
        <f>'2_ kolo'!AV16</f>
        <v>0</v>
      </c>
      <c r="N13" s="211">
        <f>'2_ kolo'!AW16</f>
        <v>0</v>
      </c>
      <c r="O13" s="227" t="s">
        <v>12</v>
      </c>
      <c r="P13" s="213">
        <f>'2_ kolo'!AY16</f>
        <v>0</v>
      </c>
      <c r="Q13" s="523">
        <f>'2_ kolo'!AZ16</f>
        <v>0</v>
      </c>
      <c r="R13" s="493">
        <v>13.0</v>
      </c>
      <c r="S13" s="180">
        <v>13.0</v>
      </c>
      <c r="T13" s="524" t="str">
        <f>'2_ kolo'!BK16</f>
        <v/>
      </c>
      <c r="U13" s="525" t="str">
        <f>'2_ kolo'!BD16</f>
        <v/>
      </c>
      <c r="V13" s="526" t="str">
        <f>'2_ kolo'!BE16</f>
        <v/>
      </c>
      <c r="W13" s="531" t="s">
        <v>12</v>
      </c>
      <c r="X13" s="528" t="str">
        <f>'2_ kolo'!BG16</f>
        <v/>
      </c>
      <c r="Y13" s="529" t="str">
        <f>'2_ kolo'!BH16</f>
        <v/>
      </c>
      <c r="Z13" s="485">
        <v>13.0</v>
      </c>
      <c r="AA13" s="513">
        <v>13.0</v>
      </c>
      <c r="AB13" s="521" t="str">
        <f>' ---'!BC16</f>
        <v/>
      </c>
      <c r="AC13" s="522">
        <f>' ---'!AV16</f>
        <v>0</v>
      </c>
      <c r="AD13" s="211">
        <f>' ---'!AW16</f>
        <v>0</v>
      </c>
      <c r="AE13" s="227" t="s">
        <v>12</v>
      </c>
      <c r="AF13" s="213">
        <f>' ---'!AY16</f>
        <v>0</v>
      </c>
      <c r="AG13" s="523">
        <f>' ---'!AZ16</f>
        <v>0</v>
      </c>
      <c r="AH13" s="493">
        <v>13.0</v>
      </c>
      <c r="AI13" s="180">
        <v>13.0</v>
      </c>
      <c r="AJ13" s="524" t="str">
        <f>' ---'!BK16</f>
        <v/>
      </c>
      <c r="AK13" s="525">
        <f>' ---'!BD16</f>
        <v>0</v>
      </c>
      <c r="AL13" s="219">
        <f>' ---'!BE16</f>
        <v>0</v>
      </c>
      <c r="AM13" s="220" t="s">
        <v>12</v>
      </c>
      <c r="AN13" s="221">
        <f>' ---'!BG16</f>
        <v>0</v>
      </c>
      <c r="AO13" s="530">
        <f>' ---'!BH16</f>
        <v>0</v>
      </c>
      <c r="AP13" s="485">
        <v>13.0</v>
      </c>
      <c r="AQ13" s="513">
        <v>13.0</v>
      </c>
      <c r="AR13" s="521" t="str">
        <f>'---'!BC16</f>
        <v/>
      </c>
      <c r="AS13" s="522">
        <f>'---'!AV16</f>
        <v>0</v>
      </c>
      <c r="AT13" s="211">
        <f>'---'!AW16</f>
        <v>0</v>
      </c>
      <c r="AU13" s="212" t="s">
        <v>12</v>
      </c>
      <c r="AV13" s="213">
        <f>'---'!AY16</f>
        <v>0</v>
      </c>
      <c r="AW13" s="523">
        <f>'---'!AZ16</f>
        <v>0</v>
      </c>
      <c r="AX13" s="493">
        <v>13.0</v>
      </c>
      <c r="AY13" s="180">
        <v>13.0</v>
      </c>
      <c r="AZ13" s="524" t="str">
        <f>'---'!BK16</f>
        <v/>
      </c>
      <c r="BA13" s="525">
        <f>'---'!BD16</f>
        <v>0</v>
      </c>
      <c r="BB13" s="219">
        <f>'---'!BE16</f>
        <v>0</v>
      </c>
      <c r="BC13" s="220" t="s">
        <v>12</v>
      </c>
      <c r="BD13" s="221">
        <f>'---'!BG16</f>
        <v>0</v>
      </c>
      <c r="BE13" s="530">
        <f>'---'!BH16</f>
        <v>0</v>
      </c>
      <c r="BF13" s="485">
        <v>13.0</v>
      </c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</row>
    <row r="14" ht="15.75" customHeight="1">
      <c r="A14" s="476"/>
      <c r="B14" s="477">
        <v>14.0</v>
      </c>
      <c r="C14" s="180">
        <v>9.0</v>
      </c>
      <c r="D14" s="507" t="str">
        <f>'Zákl._ kolo'!CV12</f>
        <v>Zdeňka</v>
      </c>
      <c r="E14" s="508">
        <f>'Zákl._ kolo'!CO12</f>
        <v>2</v>
      </c>
      <c r="F14" s="509">
        <f>'Zákl._ kolo'!CP12</f>
        <v>99</v>
      </c>
      <c r="G14" s="510" t="s">
        <v>12</v>
      </c>
      <c r="H14" s="511">
        <f>'Zákl._ kolo'!CR12</f>
        <v>308</v>
      </c>
      <c r="I14" s="512">
        <f>'Zákl._ kolo'!CS12</f>
        <v>-209</v>
      </c>
      <c r="J14" s="485">
        <v>14.0</v>
      </c>
      <c r="K14" s="513">
        <v>14.0</v>
      </c>
      <c r="L14" s="521" t="str">
        <f>'2_ kolo'!BC17</f>
        <v/>
      </c>
      <c r="M14" s="522">
        <f>'2_ kolo'!AV17</f>
        <v>0</v>
      </c>
      <c r="N14" s="211">
        <f>'2_ kolo'!AW17</f>
        <v>0</v>
      </c>
      <c r="O14" s="227" t="s">
        <v>12</v>
      </c>
      <c r="P14" s="213">
        <f>'2_ kolo'!AY17</f>
        <v>0</v>
      </c>
      <c r="Q14" s="523">
        <f>'2_ kolo'!AZ17</f>
        <v>0</v>
      </c>
      <c r="R14" s="493">
        <v>14.0</v>
      </c>
      <c r="S14" s="180">
        <v>14.0</v>
      </c>
      <c r="T14" s="524" t="str">
        <f>'2_ kolo'!BK17</f>
        <v/>
      </c>
      <c r="U14" s="525" t="str">
        <f>'2_ kolo'!BD17</f>
        <v/>
      </c>
      <c r="V14" s="526" t="str">
        <f>'2_ kolo'!BE17</f>
        <v/>
      </c>
      <c r="W14" s="531" t="s">
        <v>12</v>
      </c>
      <c r="X14" s="528" t="str">
        <f>'2_ kolo'!BG17</f>
        <v/>
      </c>
      <c r="Y14" s="529" t="str">
        <f>'2_ kolo'!BH17</f>
        <v/>
      </c>
      <c r="Z14" s="485">
        <v>14.0</v>
      </c>
      <c r="AA14" s="513">
        <v>14.0</v>
      </c>
      <c r="AB14" s="521" t="str">
        <f>' ---'!BC17</f>
        <v/>
      </c>
      <c r="AC14" s="522">
        <f>' ---'!AV17</f>
        <v>0</v>
      </c>
      <c r="AD14" s="211">
        <f>' ---'!AW17</f>
        <v>0</v>
      </c>
      <c r="AE14" s="227" t="s">
        <v>12</v>
      </c>
      <c r="AF14" s="213">
        <f>' ---'!AY17</f>
        <v>0</v>
      </c>
      <c r="AG14" s="523">
        <f>' ---'!AZ17</f>
        <v>0</v>
      </c>
      <c r="AH14" s="493">
        <v>14.0</v>
      </c>
      <c r="AI14" s="180">
        <v>14.0</v>
      </c>
      <c r="AJ14" s="524" t="str">
        <f>' ---'!BK17</f>
        <v/>
      </c>
      <c r="AK14" s="525">
        <f>' ---'!BD17</f>
        <v>0</v>
      </c>
      <c r="AL14" s="219">
        <f>' ---'!BE17</f>
        <v>0</v>
      </c>
      <c r="AM14" s="220" t="s">
        <v>12</v>
      </c>
      <c r="AN14" s="221">
        <f>' ---'!BG17</f>
        <v>0</v>
      </c>
      <c r="AO14" s="530">
        <f>' ---'!BH17</f>
        <v>0</v>
      </c>
      <c r="AP14" s="485">
        <v>14.0</v>
      </c>
      <c r="AQ14" s="513">
        <v>14.0</v>
      </c>
      <c r="AR14" s="521" t="str">
        <f>'---'!BC17</f>
        <v/>
      </c>
      <c r="AS14" s="522">
        <f>'---'!AV17</f>
        <v>0</v>
      </c>
      <c r="AT14" s="211">
        <f>'---'!AW17</f>
        <v>0</v>
      </c>
      <c r="AU14" s="212" t="s">
        <v>12</v>
      </c>
      <c r="AV14" s="213">
        <f>'---'!AY17</f>
        <v>0</v>
      </c>
      <c r="AW14" s="523">
        <f>'---'!AZ17</f>
        <v>0</v>
      </c>
      <c r="AX14" s="493">
        <v>14.0</v>
      </c>
      <c r="AY14" s="180">
        <v>14.0</v>
      </c>
      <c r="AZ14" s="524" t="str">
        <f>'---'!BK17</f>
        <v/>
      </c>
      <c r="BA14" s="525">
        <f>'---'!BD17</f>
        <v>0</v>
      </c>
      <c r="BB14" s="219">
        <f>'---'!BE17</f>
        <v>0</v>
      </c>
      <c r="BC14" s="220" t="s">
        <v>12</v>
      </c>
      <c r="BD14" s="221">
        <f>'---'!BG17</f>
        <v>0</v>
      </c>
      <c r="BE14" s="530">
        <f>'---'!BH17</f>
        <v>0</v>
      </c>
      <c r="BF14" s="485">
        <v>14.0</v>
      </c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</row>
    <row r="15" ht="16.5" customHeight="1">
      <c r="A15" s="476"/>
      <c r="B15" s="477">
        <v>15.0</v>
      </c>
      <c r="C15" s="180">
        <v>16.0</v>
      </c>
      <c r="D15" s="507" t="str">
        <f>'Zákl._ kolo'!CV19</f>
        <v>Franta II.</v>
      </c>
      <c r="E15" s="508">
        <f>'Zákl._ kolo'!CO19</f>
        <v>0</v>
      </c>
      <c r="F15" s="509">
        <f>'Zákl._ kolo'!CP19</f>
        <v>0</v>
      </c>
      <c r="G15" s="532" t="s">
        <v>12</v>
      </c>
      <c r="H15" s="511">
        <f>'Zákl._ kolo'!CR19</f>
        <v>0</v>
      </c>
      <c r="I15" s="512">
        <f>'Zákl._ kolo'!CS19</f>
        <v>0</v>
      </c>
      <c r="J15" s="485">
        <v>15.0</v>
      </c>
      <c r="K15" s="533">
        <v>15.0</v>
      </c>
      <c r="L15" s="534" t="str">
        <f>'2_ kolo'!BC18</f>
        <v/>
      </c>
      <c r="M15" s="535">
        <f>'2_ kolo'!AV18</f>
        <v>0</v>
      </c>
      <c r="N15" s="536">
        <f>'2_ kolo'!AW18</f>
        <v>0</v>
      </c>
      <c r="O15" s="236" t="s">
        <v>12</v>
      </c>
      <c r="P15" s="537">
        <f>'2_ kolo'!AY18</f>
        <v>0</v>
      </c>
      <c r="Q15" s="538">
        <f>'2_ kolo'!AZ18</f>
        <v>0</v>
      </c>
      <c r="R15" s="493">
        <v>15.0</v>
      </c>
      <c r="S15" s="230">
        <v>15.0</v>
      </c>
      <c r="T15" s="539" t="str">
        <f>'2_ kolo'!BK18</f>
        <v/>
      </c>
      <c r="U15" s="540" t="str">
        <f>'2_ kolo'!BD18</f>
        <v/>
      </c>
      <c r="V15" s="541" t="str">
        <f>'2_ kolo'!BE18</f>
        <v/>
      </c>
      <c r="W15" s="542" t="s">
        <v>12</v>
      </c>
      <c r="X15" s="543" t="str">
        <f>'2_ kolo'!BG18</f>
        <v/>
      </c>
      <c r="Y15" s="544" t="str">
        <f>'2_ kolo'!BH18</f>
        <v/>
      </c>
      <c r="Z15" s="485">
        <v>15.0</v>
      </c>
      <c r="AA15" s="533">
        <v>15.0</v>
      </c>
      <c r="AB15" s="534" t="str">
        <f>' ---'!BC18</f>
        <v/>
      </c>
      <c r="AC15" s="535">
        <f>' ---'!AV18</f>
        <v>0</v>
      </c>
      <c r="AD15" s="536">
        <f>' ---'!AW18</f>
        <v>0</v>
      </c>
      <c r="AE15" s="236" t="s">
        <v>12</v>
      </c>
      <c r="AF15" s="537">
        <f>' ---'!AY18</f>
        <v>0</v>
      </c>
      <c r="AG15" s="538">
        <f>' ---'!AZ18</f>
        <v>0</v>
      </c>
      <c r="AH15" s="493">
        <v>15.0</v>
      </c>
      <c r="AI15" s="230">
        <v>15.0</v>
      </c>
      <c r="AJ15" s="539" t="str">
        <f>' ---'!BK18</f>
        <v/>
      </c>
      <c r="AK15" s="540">
        <f>' ---'!BD18</f>
        <v>0</v>
      </c>
      <c r="AL15" s="541">
        <f>' ---'!BE18</f>
        <v>0</v>
      </c>
      <c r="AM15" s="542" t="s">
        <v>12</v>
      </c>
      <c r="AN15" s="543">
        <f>' ---'!BG18</f>
        <v>0</v>
      </c>
      <c r="AO15" s="544">
        <f>' ---'!BH18</f>
        <v>0</v>
      </c>
      <c r="AP15" s="485">
        <v>15.0</v>
      </c>
      <c r="AQ15" s="533">
        <v>15.0</v>
      </c>
      <c r="AR15" s="534" t="str">
        <f>'---'!BC18</f>
        <v/>
      </c>
      <c r="AS15" s="535">
        <f>'---'!AV18</f>
        <v>0</v>
      </c>
      <c r="AT15" s="536">
        <f>'---'!AW18</f>
        <v>0</v>
      </c>
      <c r="AU15" s="545" t="s">
        <v>12</v>
      </c>
      <c r="AV15" s="537">
        <f>'---'!AY18</f>
        <v>0</v>
      </c>
      <c r="AW15" s="538">
        <f>'---'!AZ18</f>
        <v>0</v>
      </c>
      <c r="AX15" s="493">
        <v>15.0</v>
      </c>
      <c r="AY15" s="230">
        <v>15.0</v>
      </c>
      <c r="AZ15" s="539" t="str">
        <f>'---'!BK18</f>
        <v/>
      </c>
      <c r="BA15" s="540">
        <f>'---'!BD18</f>
        <v>0</v>
      </c>
      <c r="BB15" s="541">
        <f>'---'!BE18</f>
        <v>0</v>
      </c>
      <c r="BC15" s="542" t="s">
        <v>12</v>
      </c>
      <c r="BD15" s="543">
        <f>'---'!BG18</f>
        <v>0</v>
      </c>
      <c r="BE15" s="544">
        <f>'---'!BH18</f>
        <v>0</v>
      </c>
      <c r="BF15" s="485">
        <v>15.0</v>
      </c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</row>
    <row r="16" ht="18.75" customHeight="1">
      <c r="A16" s="546"/>
      <c r="B16" s="477">
        <v>16.0</v>
      </c>
      <c r="C16" s="180">
        <v>17.0</v>
      </c>
      <c r="D16" s="507" t="str">
        <f>'Zákl._ kolo'!CV20</f>
        <v>Martin</v>
      </c>
      <c r="E16" s="508">
        <f>'Zákl._ kolo'!CO20</f>
        <v>0</v>
      </c>
      <c r="F16" s="509">
        <f>'Zákl._ kolo'!CP20</f>
        <v>0</v>
      </c>
      <c r="G16" s="520" t="s">
        <v>12</v>
      </c>
      <c r="H16" s="511">
        <f>'Zákl._ kolo'!CR20</f>
        <v>0</v>
      </c>
      <c r="I16" s="512">
        <f>'Zákl._ kolo'!CS20</f>
        <v>0</v>
      </c>
      <c r="J16" s="150"/>
      <c r="K16" s="547" t="s">
        <v>69</v>
      </c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547" t="s">
        <v>70</v>
      </c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547" t="s">
        <v>71</v>
      </c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</row>
    <row r="17" ht="18.75" customHeight="1">
      <c r="A17" s="150"/>
      <c r="B17" s="477">
        <v>17.0</v>
      </c>
      <c r="C17" s="180">
        <v>18.0</v>
      </c>
      <c r="D17" s="507" t="str">
        <f>'Zákl._ kolo'!CV21</f>
        <v>Neel</v>
      </c>
      <c r="E17" s="508">
        <f>'Zákl._ kolo'!CO21</f>
        <v>0</v>
      </c>
      <c r="F17" s="509">
        <f>'Zákl._ kolo'!CP21</f>
        <v>0</v>
      </c>
      <c r="G17" s="520" t="s">
        <v>12</v>
      </c>
      <c r="H17" s="511">
        <f>'Zákl._ kolo'!CR21</f>
        <v>0</v>
      </c>
      <c r="I17" s="512">
        <f>'Zákl._ kolo'!CS21</f>
        <v>0</v>
      </c>
      <c r="J17" s="548"/>
      <c r="K17" s="151"/>
      <c r="L17" s="151"/>
      <c r="M17" s="151"/>
      <c r="N17" s="549" t="s">
        <v>72</v>
      </c>
      <c r="O17" s="151"/>
      <c r="P17" s="151"/>
      <c r="Q17" s="151"/>
      <c r="R17" s="550"/>
      <c r="S17" s="151"/>
      <c r="T17" s="151"/>
      <c r="U17" s="151"/>
      <c r="V17" s="151"/>
      <c r="W17" s="151"/>
      <c r="X17" s="151"/>
      <c r="Y17" s="151"/>
      <c r="Z17" s="550"/>
      <c r="AA17" s="151"/>
      <c r="AB17" s="151"/>
      <c r="AC17" s="151"/>
      <c r="AD17" s="549" t="s">
        <v>73</v>
      </c>
      <c r="AE17" s="151"/>
      <c r="AF17" s="151"/>
      <c r="AG17" s="151"/>
      <c r="AH17" s="550"/>
      <c r="AI17" s="151"/>
      <c r="AJ17" s="151"/>
      <c r="AK17" s="151"/>
      <c r="AL17" s="151"/>
      <c r="AM17" s="151"/>
      <c r="AN17" s="151"/>
      <c r="AO17" s="151"/>
      <c r="AP17" s="550"/>
      <c r="AQ17" s="151"/>
      <c r="AR17" s="151"/>
      <c r="AS17" s="151"/>
      <c r="AT17" s="549" t="s">
        <v>74</v>
      </c>
      <c r="AU17" s="151"/>
      <c r="AV17" s="151"/>
      <c r="AW17" s="151"/>
      <c r="AX17" s="550"/>
      <c r="AY17" s="151"/>
      <c r="AZ17" s="151"/>
      <c r="BA17" s="151"/>
      <c r="BB17" s="151"/>
      <c r="BC17" s="151"/>
      <c r="BD17" s="151"/>
      <c r="BE17" s="151"/>
      <c r="BF17" s="550"/>
      <c r="BG17" s="550"/>
      <c r="BH17" s="550"/>
      <c r="BI17" s="550"/>
      <c r="BJ17" s="150"/>
      <c r="BK17" s="150"/>
      <c r="BL17" s="150"/>
      <c r="BM17" s="150"/>
      <c r="BN17" s="150"/>
      <c r="BO17" s="150"/>
      <c r="BP17" s="150"/>
      <c r="BQ17" s="150"/>
      <c r="BR17" s="150"/>
    </row>
    <row r="18" ht="16.5" customHeight="1">
      <c r="A18" s="551"/>
      <c r="B18" s="477">
        <v>18.0</v>
      </c>
      <c r="C18" s="180">
        <v>15.0</v>
      </c>
      <c r="D18" s="507" t="str">
        <f>'Zákl._ kolo'!CV18</f>
        <v>Monika</v>
      </c>
      <c r="E18" s="508">
        <f>'Zákl._ kolo'!CO18</f>
        <v>0</v>
      </c>
      <c r="F18" s="509">
        <f>'Zákl._ kolo'!CP18</f>
        <v>51</v>
      </c>
      <c r="G18" s="520" t="s">
        <v>12</v>
      </c>
      <c r="H18" s="511">
        <f>'Zákl._ kolo'!CR18</f>
        <v>332</v>
      </c>
      <c r="I18" s="512">
        <f>'Zákl._ kolo'!CS18</f>
        <v>-281</v>
      </c>
      <c r="J18" s="485">
        <v>1.0</v>
      </c>
      <c r="K18" s="552">
        <v>8.0</v>
      </c>
      <c r="L18" s="553" t="str">
        <f>'2_ kolo'!BC30</f>
        <v>Neel</v>
      </c>
      <c r="M18" s="554">
        <f>'2_ kolo'!AV30</f>
        <v>16</v>
      </c>
      <c r="N18" s="555">
        <f>'2_ kolo'!AW30</f>
        <v>200</v>
      </c>
      <c r="O18" s="556" t="s">
        <v>12</v>
      </c>
      <c r="P18" s="557">
        <f>'2_ kolo'!AY30</f>
        <v>30</v>
      </c>
      <c r="Q18" s="558">
        <f>'2_ kolo'!AZ30</f>
        <v>170</v>
      </c>
      <c r="R18" s="493">
        <v>1.0</v>
      </c>
      <c r="S18" s="478">
        <v>2.0</v>
      </c>
      <c r="T18" s="494" t="str">
        <f>'2_ kolo'!BK24</f>
        <v>Adrian</v>
      </c>
      <c r="U18" s="495">
        <f>'2_ kolo'!BD24</f>
        <v>22</v>
      </c>
      <c r="V18" s="496">
        <f>'2_ kolo'!BE24</f>
        <v>299</v>
      </c>
      <c r="W18" s="497" t="s">
        <v>12</v>
      </c>
      <c r="X18" s="498">
        <f>'2_ kolo'!BG24</f>
        <v>332</v>
      </c>
      <c r="Y18" s="499">
        <f>'2_ kolo'!BH24</f>
        <v>-33</v>
      </c>
      <c r="Z18" s="485">
        <v>1.0</v>
      </c>
      <c r="AA18" s="552">
        <v>1.0</v>
      </c>
      <c r="AB18" s="559" t="str">
        <f>' ---'!BC23</f>
        <v>Šéfík</v>
      </c>
      <c r="AC18" s="560">
        <f>' ---'!AV23</f>
        <v>0</v>
      </c>
      <c r="AD18" s="555">
        <f>' ---'!AW23</f>
        <v>0</v>
      </c>
      <c r="AE18" s="556" t="s">
        <v>12</v>
      </c>
      <c r="AF18" s="557">
        <f>' ---'!AY23</f>
        <v>0</v>
      </c>
      <c r="AG18" s="558">
        <f>' ---'!AZ23</f>
        <v>0</v>
      </c>
      <c r="AH18" s="493">
        <v>1.0</v>
      </c>
      <c r="AI18" s="478">
        <v>1.0</v>
      </c>
      <c r="AJ18" s="494" t="str">
        <f>' ---'!BK23</f>
        <v>Šéfík</v>
      </c>
      <c r="AK18" s="501">
        <f>' ---'!BD23</f>
        <v>18</v>
      </c>
      <c r="AL18" s="496">
        <f>' ---'!BE23</f>
        <v>293</v>
      </c>
      <c r="AM18" s="497" t="s">
        <v>12</v>
      </c>
      <c r="AN18" s="498">
        <f>' ---'!BG23</f>
        <v>344</v>
      </c>
      <c r="AO18" s="499">
        <f>' ---'!BH23</f>
        <v>-51</v>
      </c>
      <c r="AP18" s="485">
        <v>1.0</v>
      </c>
      <c r="AQ18" s="552">
        <v>1.0</v>
      </c>
      <c r="AR18" s="559" t="str">
        <f>'---'!BC23</f>
        <v>Šéfík</v>
      </c>
      <c r="AS18" s="560">
        <f>'---'!AV23</f>
        <v>0</v>
      </c>
      <c r="AT18" s="555">
        <f>'---'!AW23</f>
        <v>0</v>
      </c>
      <c r="AU18" s="556" t="s">
        <v>12</v>
      </c>
      <c r="AV18" s="557">
        <f>'---'!AY23</f>
        <v>0</v>
      </c>
      <c r="AW18" s="558">
        <f>'---'!AZ23</f>
        <v>0</v>
      </c>
      <c r="AX18" s="493">
        <v>1.0</v>
      </c>
      <c r="AY18" s="478">
        <v>1.0</v>
      </c>
      <c r="AZ18" s="494" t="str">
        <f>'---'!BK23</f>
        <v>Šéfík</v>
      </c>
      <c r="BA18" s="501">
        <f>'---'!BD23</f>
        <v>18</v>
      </c>
      <c r="BB18" s="496">
        <f>'---'!BE23</f>
        <v>293</v>
      </c>
      <c r="BC18" s="497" t="s">
        <v>12</v>
      </c>
      <c r="BD18" s="498">
        <f>'---'!BG23</f>
        <v>344</v>
      </c>
      <c r="BE18" s="499">
        <f>'---'!BH23</f>
        <v>-51</v>
      </c>
      <c r="BF18" s="485">
        <v>1.0</v>
      </c>
      <c r="BG18" s="561" t="s">
        <v>52</v>
      </c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</row>
    <row r="19" ht="15.75" customHeight="1">
      <c r="A19" s="562">
        <v>1.0</v>
      </c>
      <c r="B19" s="477">
        <v>19.0</v>
      </c>
      <c r="C19" s="180">
        <v>19.0</v>
      </c>
      <c r="D19" s="507" t="str">
        <f>'Zákl._ kolo'!CV22</f>
        <v/>
      </c>
      <c r="E19" s="508">
        <f>'Zákl._ kolo'!CO22</f>
        <v>0</v>
      </c>
      <c r="F19" s="509">
        <f>'Zákl._ kolo'!CP22</f>
        <v>0</v>
      </c>
      <c r="G19" s="520" t="s">
        <v>12</v>
      </c>
      <c r="H19" s="511">
        <f>'Zákl._ kolo'!CR22</f>
        <v>0</v>
      </c>
      <c r="I19" s="512">
        <f>'Zákl._ kolo'!CS22</f>
        <v>0</v>
      </c>
      <c r="J19" s="485">
        <v>2.0</v>
      </c>
      <c r="K19" s="563">
        <v>2.0</v>
      </c>
      <c r="L19" s="564" t="str">
        <f>'2_ kolo'!BC24</f>
        <v>Adrian</v>
      </c>
      <c r="M19" s="565">
        <f>'2_ kolo'!AV24</f>
        <v>14</v>
      </c>
      <c r="N19" s="252">
        <f>'2_ kolo'!AW24</f>
        <v>161</v>
      </c>
      <c r="O19" s="253" t="s">
        <v>12</v>
      </c>
      <c r="P19" s="254">
        <f>'2_ kolo'!AY24</f>
        <v>57</v>
      </c>
      <c r="Q19" s="566">
        <f>'2_ kolo'!AZ24</f>
        <v>104</v>
      </c>
      <c r="R19" s="493">
        <v>2.0</v>
      </c>
      <c r="S19" s="180">
        <v>1.0</v>
      </c>
      <c r="T19" s="517" t="str">
        <f>'2_ kolo'!BK23</f>
        <v>Šéfík</v>
      </c>
      <c r="U19" s="519">
        <f>'2_ kolo'!BD23</f>
        <v>18</v>
      </c>
      <c r="V19" s="199">
        <f>'2_ kolo'!BE23</f>
        <v>293</v>
      </c>
      <c r="W19" s="200" t="s">
        <v>12</v>
      </c>
      <c r="X19" s="201">
        <f>'2_ kolo'!BG23</f>
        <v>344</v>
      </c>
      <c r="Y19" s="518">
        <f>'2_ kolo'!BH23</f>
        <v>-51</v>
      </c>
      <c r="Z19" s="485">
        <v>2.0</v>
      </c>
      <c r="AA19" s="563">
        <v>2.0</v>
      </c>
      <c r="AB19" s="567" t="str">
        <f>' ---'!BC24</f>
        <v>Adrian</v>
      </c>
      <c r="AC19" s="565">
        <f>' ---'!AV24</f>
        <v>0</v>
      </c>
      <c r="AD19" s="252">
        <f>' ---'!AW24</f>
        <v>0</v>
      </c>
      <c r="AE19" s="253" t="s">
        <v>12</v>
      </c>
      <c r="AF19" s="254">
        <f>' ---'!AY24</f>
        <v>0</v>
      </c>
      <c r="AG19" s="566">
        <f>' ---'!AZ24</f>
        <v>0</v>
      </c>
      <c r="AH19" s="493">
        <v>2.0</v>
      </c>
      <c r="AI19" s="180">
        <v>2.0</v>
      </c>
      <c r="AJ19" s="517" t="str">
        <f>' ---'!BK24</f>
        <v>Adrian</v>
      </c>
      <c r="AK19" s="519">
        <f>' ---'!BD24</f>
        <v>22</v>
      </c>
      <c r="AL19" s="199">
        <f>' ---'!BE24</f>
        <v>299</v>
      </c>
      <c r="AM19" s="200" t="s">
        <v>12</v>
      </c>
      <c r="AN19" s="201">
        <f>' ---'!BG24</f>
        <v>332</v>
      </c>
      <c r="AO19" s="518">
        <f>' ---'!BH24</f>
        <v>-33</v>
      </c>
      <c r="AP19" s="485">
        <v>2.0</v>
      </c>
      <c r="AQ19" s="563">
        <v>2.0</v>
      </c>
      <c r="AR19" s="567" t="str">
        <f>'---'!BC24</f>
        <v>Adrian</v>
      </c>
      <c r="AS19" s="565">
        <f>'---'!AV24</f>
        <v>0</v>
      </c>
      <c r="AT19" s="252">
        <f>'---'!AW24</f>
        <v>0</v>
      </c>
      <c r="AU19" s="253" t="s">
        <v>12</v>
      </c>
      <c r="AV19" s="254">
        <f>'---'!AY24</f>
        <v>0</v>
      </c>
      <c r="AW19" s="566">
        <f>'---'!AZ24</f>
        <v>0</v>
      </c>
      <c r="AX19" s="493">
        <v>2.0</v>
      </c>
      <c r="AY19" s="180">
        <v>2.0</v>
      </c>
      <c r="AZ19" s="517" t="str">
        <f>'---'!BK24</f>
        <v>Adrian</v>
      </c>
      <c r="BA19" s="519">
        <f>'---'!BD24</f>
        <v>22</v>
      </c>
      <c r="BB19" s="199">
        <f>'---'!BE24</f>
        <v>299</v>
      </c>
      <c r="BC19" s="200" t="s">
        <v>12</v>
      </c>
      <c r="BD19" s="201">
        <f>'---'!BG24</f>
        <v>332</v>
      </c>
      <c r="BE19" s="518">
        <f>'---'!BH24</f>
        <v>-33</v>
      </c>
      <c r="BF19" s="485">
        <v>2.0</v>
      </c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</row>
    <row r="20" ht="15.75" customHeight="1">
      <c r="A20" s="568">
        <v>2.0</v>
      </c>
      <c r="B20" s="477">
        <v>20.0</v>
      </c>
      <c r="C20" s="180">
        <v>20.0</v>
      </c>
      <c r="D20" s="507" t="str">
        <f>'Zákl._ kolo'!CV23</f>
        <v/>
      </c>
      <c r="E20" s="508">
        <f>'Zákl._ kolo'!CO23</f>
        <v>0</v>
      </c>
      <c r="F20" s="509">
        <f>'Zákl._ kolo'!CP23</f>
        <v>0</v>
      </c>
      <c r="G20" s="520" t="s">
        <v>12</v>
      </c>
      <c r="H20" s="511">
        <f>'Zákl._ kolo'!CR23</f>
        <v>0</v>
      </c>
      <c r="I20" s="512">
        <f>'Zákl._ kolo'!CS23</f>
        <v>0</v>
      </c>
      <c r="J20" s="485">
        <v>3.0</v>
      </c>
      <c r="K20" s="563">
        <v>1.0</v>
      </c>
      <c r="L20" s="564" t="str">
        <f>'2_ kolo'!BC23</f>
        <v>Šéfík</v>
      </c>
      <c r="M20" s="565">
        <f>'2_ kolo'!AV23</f>
        <v>10</v>
      </c>
      <c r="N20" s="252">
        <f>'2_ kolo'!AW23</f>
        <v>133</v>
      </c>
      <c r="O20" s="253" t="s">
        <v>12</v>
      </c>
      <c r="P20" s="254">
        <f>'2_ kolo'!AY23</f>
        <v>72</v>
      </c>
      <c r="Q20" s="566">
        <f>'2_ kolo'!AZ23</f>
        <v>61</v>
      </c>
      <c r="R20" s="493">
        <v>3.0</v>
      </c>
      <c r="S20" s="180">
        <v>3.0</v>
      </c>
      <c r="T20" s="517" t="str">
        <f>'2_ kolo'!BK25</f>
        <v>Lukáš</v>
      </c>
      <c r="U20" s="519">
        <f>'2_ kolo'!BD25</f>
        <v>18</v>
      </c>
      <c r="V20" s="199">
        <f>'2_ kolo'!BE25</f>
        <v>258</v>
      </c>
      <c r="W20" s="200" t="s">
        <v>12</v>
      </c>
      <c r="X20" s="201">
        <f>'2_ kolo'!BG25</f>
        <v>386</v>
      </c>
      <c r="Y20" s="518">
        <f>'2_ kolo'!BH25</f>
        <v>-128</v>
      </c>
      <c r="Z20" s="485">
        <v>3.0</v>
      </c>
      <c r="AA20" s="563">
        <v>3.0</v>
      </c>
      <c r="AB20" s="567" t="str">
        <f>' ---'!BC25</f>
        <v>Lukáš</v>
      </c>
      <c r="AC20" s="565">
        <f>' ---'!AV25</f>
        <v>0</v>
      </c>
      <c r="AD20" s="252">
        <f>' ---'!AW25</f>
        <v>0</v>
      </c>
      <c r="AE20" s="253" t="s">
        <v>12</v>
      </c>
      <c r="AF20" s="254">
        <f>' ---'!AY25</f>
        <v>0</v>
      </c>
      <c r="AG20" s="566">
        <f>' ---'!AZ25</f>
        <v>0</v>
      </c>
      <c r="AH20" s="493">
        <v>3.0</v>
      </c>
      <c r="AI20" s="180">
        <v>3.0</v>
      </c>
      <c r="AJ20" s="517" t="str">
        <f>' ---'!BK25</f>
        <v>Lukáš</v>
      </c>
      <c r="AK20" s="519">
        <f>' ---'!BD25</f>
        <v>18</v>
      </c>
      <c r="AL20" s="199">
        <f>' ---'!BE25</f>
        <v>258</v>
      </c>
      <c r="AM20" s="200" t="s">
        <v>12</v>
      </c>
      <c r="AN20" s="201">
        <f>' ---'!BG25</f>
        <v>386</v>
      </c>
      <c r="AO20" s="518">
        <f>' ---'!BH25</f>
        <v>-128</v>
      </c>
      <c r="AP20" s="485">
        <v>3.0</v>
      </c>
      <c r="AQ20" s="563">
        <v>3.0</v>
      </c>
      <c r="AR20" s="567" t="str">
        <f>'---'!BC25</f>
        <v>Lukáš</v>
      </c>
      <c r="AS20" s="565">
        <f>'---'!AV25</f>
        <v>0</v>
      </c>
      <c r="AT20" s="252">
        <f>'---'!AW25</f>
        <v>0</v>
      </c>
      <c r="AU20" s="253" t="s">
        <v>12</v>
      </c>
      <c r="AV20" s="254">
        <f>'---'!AY25</f>
        <v>0</v>
      </c>
      <c r="AW20" s="566">
        <f>'---'!AZ25</f>
        <v>0</v>
      </c>
      <c r="AX20" s="493">
        <v>3.0</v>
      </c>
      <c r="AY20" s="180">
        <v>3.0</v>
      </c>
      <c r="AZ20" s="517" t="str">
        <f>'---'!BK25</f>
        <v>Lukáš</v>
      </c>
      <c r="BA20" s="519">
        <f>'---'!BD25</f>
        <v>18</v>
      </c>
      <c r="BB20" s="199">
        <f>'---'!BE25</f>
        <v>258</v>
      </c>
      <c r="BC20" s="200" t="s">
        <v>12</v>
      </c>
      <c r="BD20" s="201">
        <f>'---'!BG25</f>
        <v>386</v>
      </c>
      <c r="BE20" s="518">
        <f>'---'!BH25</f>
        <v>-128</v>
      </c>
      <c r="BF20" s="485">
        <v>3.0</v>
      </c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</row>
    <row r="21" ht="15.75" customHeight="1">
      <c r="A21" s="568">
        <v>3.0</v>
      </c>
      <c r="B21" s="477">
        <v>21.0</v>
      </c>
      <c r="C21" s="180">
        <v>21.0</v>
      </c>
      <c r="D21" s="507" t="str">
        <f>'Zákl._ kolo'!CV24</f>
        <v/>
      </c>
      <c r="E21" s="508">
        <f>'Zákl._ kolo'!CO24</f>
        <v>0</v>
      </c>
      <c r="F21" s="509">
        <f>'Zákl._ kolo'!CP24</f>
        <v>0</v>
      </c>
      <c r="G21" s="520" t="s">
        <v>12</v>
      </c>
      <c r="H21" s="511">
        <f>'Zákl._ kolo'!CR24</f>
        <v>0</v>
      </c>
      <c r="I21" s="512">
        <f>'Zákl._ kolo'!CS24</f>
        <v>0</v>
      </c>
      <c r="J21" s="485">
        <v>4.0</v>
      </c>
      <c r="K21" s="563">
        <v>3.0</v>
      </c>
      <c r="L21" s="564" t="str">
        <f>'2_ kolo'!BC25</f>
        <v>Lukáš</v>
      </c>
      <c r="M21" s="565">
        <f>'2_ kolo'!AV25</f>
        <v>10</v>
      </c>
      <c r="N21" s="252">
        <f>'2_ kolo'!AW25</f>
        <v>115</v>
      </c>
      <c r="O21" s="253" t="s">
        <v>12</v>
      </c>
      <c r="P21" s="254">
        <f>'2_ kolo'!AY25</f>
        <v>94</v>
      </c>
      <c r="Q21" s="566">
        <f>'2_ kolo'!AZ25</f>
        <v>21</v>
      </c>
      <c r="R21" s="493">
        <v>4.0</v>
      </c>
      <c r="S21" s="180">
        <v>8.0</v>
      </c>
      <c r="T21" s="517" t="str">
        <f>'2_ kolo'!BK30</f>
        <v>Neel</v>
      </c>
      <c r="U21" s="519">
        <f>'2_ kolo'!BD30</f>
        <v>16</v>
      </c>
      <c r="V21" s="199">
        <f>'2_ kolo'!BE30</f>
        <v>200</v>
      </c>
      <c r="W21" s="200" t="s">
        <v>12</v>
      </c>
      <c r="X21" s="201">
        <f>'2_ kolo'!BG30</f>
        <v>30</v>
      </c>
      <c r="Y21" s="518">
        <f>'2_ kolo'!BH30</f>
        <v>170</v>
      </c>
      <c r="Z21" s="485">
        <v>4.0</v>
      </c>
      <c r="AA21" s="563">
        <v>4.0</v>
      </c>
      <c r="AB21" s="567" t="str">
        <f>' ---'!BC26</f>
        <v>Lenka</v>
      </c>
      <c r="AC21" s="565">
        <f>' ---'!AV26</f>
        <v>0</v>
      </c>
      <c r="AD21" s="252">
        <f>' ---'!AW26</f>
        <v>0</v>
      </c>
      <c r="AE21" s="253" t="s">
        <v>12</v>
      </c>
      <c r="AF21" s="254">
        <f>' ---'!AY26</f>
        <v>0</v>
      </c>
      <c r="AG21" s="566">
        <f>' ---'!AZ26</f>
        <v>0</v>
      </c>
      <c r="AH21" s="493">
        <v>4.0</v>
      </c>
      <c r="AI21" s="180">
        <v>4.0</v>
      </c>
      <c r="AJ21" s="517" t="str">
        <f>' ---'!BK26</f>
        <v>Lenka</v>
      </c>
      <c r="AK21" s="519">
        <f>' ---'!BD26</f>
        <v>10</v>
      </c>
      <c r="AL21" s="199">
        <f>' ---'!BE26</f>
        <v>185</v>
      </c>
      <c r="AM21" s="200" t="s">
        <v>12</v>
      </c>
      <c r="AN21" s="201">
        <f>' ---'!BG26</f>
        <v>454</v>
      </c>
      <c r="AO21" s="518">
        <f>' ---'!BH26</f>
        <v>-269</v>
      </c>
      <c r="AP21" s="485">
        <v>4.0</v>
      </c>
      <c r="AQ21" s="563">
        <v>4.0</v>
      </c>
      <c r="AR21" s="567" t="str">
        <f>'---'!BC26</f>
        <v>Lenka</v>
      </c>
      <c r="AS21" s="565">
        <f>'---'!AV26</f>
        <v>0</v>
      </c>
      <c r="AT21" s="252">
        <f>'---'!AW26</f>
        <v>0</v>
      </c>
      <c r="AU21" s="253" t="s">
        <v>12</v>
      </c>
      <c r="AV21" s="254">
        <f>'---'!AY26</f>
        <v>0</v>
      </c>
      <c r="AW21" s="566">
        <f>'---'!AZ26</f>
        <v>0</v>
      </c>
      <c r="AX21" s="493">
        <v>4.0</v>
      </c>
      <c r="AY21" s="180">
        <v>4.0</v>
      </c>
      <c r="AZ21" s="517" t="str">
        <f>'---'!BK26</f>
        <v>Lenka</v>
      </c>
      <c r="BA21" s="519">
        <f>'---'!BD26</f>
        <v>10</v>
      </c>
      <c r="BB21" s="199">
        <f>'---'!BE26</f>
        <v>185</v>
      </c>
      <c r="BC21" s="200" t="s">
        <v>12</v>
      </c>
      <c r="BD21" s="201">
        <f>'---'!BG26</f>
        <v>454</v>
      </c>
      <c r="BE21" s="518">
        <f>'---'!BH26</f>
        <v>-269</v>
      </c>
      <c r="BF21" s="485">
        <v>4.0</v>
      </c>
      <c r="BH21" s="264" t="s">
        <v>52</v>
      </c>
      <c r="BM21" s="150"/>
      <c r="BN21" s="150"/>
      <c r="BO21" s="150"/>
      <c r="BP21" s="150"/>
      <c r="BQ21" s="150"/>
      <c r="BR21" s="150"/>
    </row>
    <row r="22" ht="15.75" customHeight="1">
      <c r="A22" s="568">
        <v>4.0</v>
      </c>
      <c r="B22" s="477">
        <v>22.0</v>
      </c>
      <c r="C22" s="180">
        <v>22.0</v>
      </c>
      <c r="D22" s="507" t="str">
        <f>'Zákl._ kolo'!CV25</f>
        <v/>
      </c>
      <c r="E22" s="508">
        <f>'Zákl._ kolo'!CO25</f>
        <v>0</v>
      </c>
      <c r="F22" s="509">
        <f>'Zákl._ kolo'!CP25</f>
        <v>0</v>
      </c>
      <c r="G22" s="520" t="s">
        <v>12</v>
      </c>
      <c r="H22" s="511">
        <f>'Zákl._ kolo'!CR25</f>
        <v>0</v>
      </c>
      <c r="I22" s="512">
        <f>'Zákl._ kolo'!CS25</f>
        <v>0</v>
      </c>
      <c r="J22" s="485">
        <v>5.0</v>
      </c>
      <c r="K22" s="563">
        <v>5.0</v>
      </c>
      <c r="L22" s="564" t="str">
        <f>'2_ kolo'!BC27</f>
        <v>Zdeňka</v>
      </c>
      <c r="M22" s="565">
        <f>'2_ kolo'!AV27</f>
        <v>10</v>
      </c>
      <c r="N22" s="252">
        <f>'2_ kolo'!AW27</f>
        <v>109</v>
      </c>
      <c r="O22" s="253" t="s">
        <v>12</v>
      </c>
      <c r="P22" s="254">
        <f>'2_ kolo'!AY27</f>
        <v>117</v>
      </c>
      <c r="Q22" s="566">
        <f>'2_ kolo'!AZ27</f>
        <v>-8</v>
      </c>
      <c r="R22" s="493">
        <v>5.0</v>
      </c>
      <c r="S22" s="180">
        <v>5.0</v>
      </c>
      <c r="T22" s="517" t="str">
        <f>'2_ kolo'!BK27</f>
        <v>Zdeňka</v>
      </c>
      <c r="U22" s="519">
        <f>'2_ kolo'!BD27</f>
        <v>12</v>
      </c>
      <c r="V22" s="199">
        <f>'2_ kolo'!BE27</f>
        <v>208</v>
      </c>
      <c r="W22" s="200" t="s">
        <v>12</v>
      </c>
      <c r="X22" s="201">
        <f>'2_ kolo'!BG27</f>
        <v>425</v>
      </c>
      <c r="Y22" s="518">
        <f>'2_ kolo'!BH27</f>
        <v>-217</v>
      </c>
      <c r="Z22" s="485">
        <v>5.0</v>
      </c>
      <c r="AA22" s="563">
        <v>5.0</v>
      </c>
      <c r="AB22" s="567" t="str">
        <f>' ---'!BC27</f>
        <v>Zdeňka</v>
      </c>
      <c r="AC22" s="565">
        <f>' ---'!AV27</f>
        <v>0</v>
      </c>
      <c r="AD22" s="252">
        <f>' ---'!AW27</f>
        <v>0</v>
      </c>
      <c r="AE22" s="253" t="s">
        <v>12</v>
      </c>
      <c r="AF22" s="254">
        <f>' ---'!AY27</f>
        <v>0</v>
      </c>
      <c r="AG22" s="566">
        <f>' ---'!AZ27</f>
        <v>0</v>
      </c>
      <c r="AH22" s="493">
        <v>5.0</v>
      </c>
      <c r="AI22" s="180">
        <v>5.0</v>
      </c>
      <c r="AJ22" s="517" t="str">
        <f>' ---'!BK27</f>
        <v>Zdeňka</v>
      </c>
      <c r="AK22" s="519">
        <f>' ---'!BD27</f>
        <v>12</v>
      </c>
      <c r="AL22" s="199">
        <f>' ---'!BE27</f>
        <v>208</v>
      </c>
      <c r="AM22" s="200" t="s">
        <v>12</v>
      </c>
      <c r="AN22" s="201">
        <f>' ---'!BG27</f>
        <v>425</v>
      </c>
      <c r="AO22" s="518">
        <f>' ---'!BH27</f>
        <v>-217</v>
      </c>
      <c r="AP22" s="485">
        <v>5.0</v>
      </c>
      <c r="AQ22" s="563">
        <v>5.0</v>
      </c>
      <c r="AR22" s="567" t="str">
        <f>'---'!BC27</f>
        <v>Zdeňka</v>
      </c>
      <c r="AS22" s="565">
        <f>'---'!AV27</f>
        <v>0</v>
      </c>
      <c r="AT22" s="252">
        <f>'---'!AW27</f>
        <v>0</v>
      </c>
      <c r="AU22" s="253" t="s">
        <v>12</v>
      </c>
      <c r="AV22" s="254">
        <f>'---'!AY27</f>
        <v>0</v>
      </c>
      <c r="AW22" s="566">
        <f>'---'!AZ27</f>
        <v>0</v>
      </c>
      <c r="AX22" s="493">
        <v>5.0</v>
      </c>
      <c r="AY22" s="180">
        <v>5.0</v>
      </c>
      <c r="AZ22" s="517" t="str">
        <f>'---'!BK27</f>
        <v>Zdeňka</v>
      </c>
      <c r="BA22" s="519">
        <f>'---'!BD27</f>
        <v>12</v>
      </c>
      <c r="BB22" s="199">
        <f>'---'!BE27</f>
        <v>208</v>
      </c>
      <c r="BC22" s="200" t="s">
        <v>12</v>
      </c>
      <c r="BD22" s="201">
        <f>'---'!BG27</f>
        <v>425</v>
      </c>
      <c r="BE22" s="518">
        <f>'---'!BH27</f>
        <v>-217</v>
      </c>
      <c r="BF22" s="485">
        <v>5.0</v>
      </c>
      <c r="BM22" s="150"/>
      <c r="BN22" s="150"/>
      <c r="BO22" s="150"/>
      <c r="BP22" s="150"/>
      <c r="BQ22" s="150"/>
      <c r="BR22" s="150"/>
    </row>
    <row r="23" ht="15.75" customHeight="1">
      <c r="A23" s="568">
        <v>5.0</v>
      </c>
      <c r="B23" s="477">
        <v>23.0</v>
      </c>
      <c r="C23" s="180">
        <v>23.0</v>
      </c>
      <c r="D23" s="569" t="str">
        <f>'Zákl._ kolo'!CV26</f>
        <v/>
      </c>
      <c r="E23" s="570">
        <f>'Zákl._ kolo'!CO26</f>
        <v>0</v>
      </c>
      <c r="F23" s="571">
        <f>'Zákl._ kolo'!CP26</f>
        <v>0</v>
      </c>
      <c r="G23" s="572" t="s">
        <v>12</v>
      </c>
      <c r="H23" s="573">
        <f>'Zákl._ kolo'!CR26</f>
        <v>0</v>
      </c>
      <c r="I23" s="574">
        <f>'Zákl._ kolo'!CS26</f>
        <v>0</v>
      </c>
      <c r="J23" s="485">
        <v>6.0</v>
      </c>
      <c r="K23" s="563">
        <v>6.0</v>
      </c>
      <c r="L23" s="564" t="str">
        <f>'2_ kolo'!BC28</f>
        <v>Franta II.</v>
      </c>
      <c r="M23" s="565">
        <f>'2_ kolo'!AV28</f>
        <v>6</v>
      </c>
      <c r="N23" s="252">
        <f>'2_ kolo'!AW28</f>
        <v>117</v>
      </c>
      <c r="O23" s="253" t="s">
        <v>12</v>
      </c>
      <c r="P23" s="254">
        <f>'2_ kolo'!AY28</f>
        <v>126</v>
      </c>
      <c r="Q23" s="566">
        <f>'2_ kolo'!AZ28</f>
        <v>-9</v>
      </c>
      <c r="R23" s="493">
        <v>6.0</v>
      </c>
      <c r="S23" s="180">
        <v>4.0</v>
      </c>
      <c r="T23" s="517" t="str">
        <f>'2_ kolo'!BK26</f>
        <v>Lenka</v>
      </c>
      <c r="U23" s="519">
        <f>'2_ kolo'!BD26</f>
        <v>10</v>
      </c>
      <c r="V23" s="199">
        <f>'2_ kolo'!BE26</f>
        <v>185</v>
      </c>
      <c r="W23" s="200" t="s">
        <v>12</v>
      </c>
      <c r="X23" s="201">
        <f>'2_ kolo'!BG26</f>
        <v>454</v>
      </c>
      <c r="Y23" s="518">
        <f>'2_ kolo'!BH26</f>
        <v>-269</v>
      </c>
      <c r="Z23" s="485">
        <v>6.0</v>
      </c>
      <c r="AA23" s="563">
        <v>6.0</v>
      </c>
      <c r="AB23" s="567" t="str">
        <f>' ---'!BC28</f>
        <v>Franta II.</v>
      </c>
      <c r="AC23" s="565">
        <f>' ---'!AV28</f>
        <v>0</v>
      </c>
      <c r="AD23" s="252">
        <f>' ---'!AW28</f>
        <v>0</v>
      </c>
      <c r="AE23" s="253" t="s">
        <v>12</v>
      </c>
      <c r="AF23" s="254">
        <f>' ---'!AY28</f>
        <v>0</v>
      </c>
      <c r="AG23" s="566">
        <f>' ---'!AZ28</f>
        <v>0</v>
      </c>
      <c r="AH23" s="493">
        <v>6.0</v>
      </c>
      <c r="AI23" s="180">
        <v>6.0</v>
      </c>
      <c r="AJ23" s="517" t="str">
        <f>' ---'!BK28</f>
        <v>Franta II.</v>
      </c>
      <c r="AK23" s="519">
        <f>' ---'!BD28</f>
        <v>6</v>
      </c>
      <c r="AL23" s="199">
        <f>' ---'!BE28</f>
        <v>117</v>
      </c>
      <c r="AM23" s="200" t="s">
        <v>12</v>
      </c>
      <c r="AN23" s="201">
        <f>' ---'!BG28</f>
        <v>126</v>
      </c>
      <c r="AO23" s="518">
        <f>' ---'!BH28</f>
        <v>-9</v>
      </c>
      <c r="AP23" s="485">
        <v>6.0</v>
      </c>
      <c r="AQ23" s="563">
        <v>6.0</v>
      </c>
      <c r="AR23" s="567" t="str">
        <f>'---'!BC28</f>
        <v>Franta II.</v>
      </c>
      <c r="AS23" s="565">
        <f>'---'!AV28</f>
        <v>0</v>
      </c>
      <c r="AT23" s="252">
        <f>'---'!AW28</f>
        <v>0</v>
      </c>
      <c r="AU23" s="253" t="s">
        <v>12</v>
      </c>
      <c r="AV23" s="254">
        <f>'---'!AY28</f>
        <v>0</v>
      </c>
      <c r="AW23" s="566">
        <f>'---'!AZ28</f>
        <v>0</v>
      </c>
      <c r="AX23" s="493">
        <v>6.0</v>
      </c>
      <c r="AY23" s="180">
        <v>6.0</v>
      </c>
      <c r="AZ23" s="517" t="str">
        <f>'---'!BK28</f>
        <v>Franta II.</v>
      </c>
      <c r="BA23" s="519">
        <f>'---'!BD28</f>
        <v>6</v>
      </c>
      <c r="BB23" s="199">
        <f>'---'!BE28</f>
        <v>117</v>
      </c>
      <c r="BC23" s="200" t="s">
        <v>12</v>
      </c>
      <c r="BD23" s="201">
        <f>'---'!BG28</f>
        <v>126</v>
      </c>
      <c r="BE23" s="518">
        <f>'---'!BH28</f>
        <v>-9</v>
      </c>
      <c r="BF23" s="485">
        <v>6.0</v>
      </c>
      <c r="BM23" s="150"/>
      <c r="BN23" s="150"/>
      <c r="BO23" s="150"/>
      <c r="BP23" s="150"/>
      <c r="BQ23" s="150"/>
      <c r="BR23" s="150"/>
    </row>
    <row r="24" ht="15.75" customHeight="1">
      <c r="A24" s="568">
        <v>6.0</v>
      </c>
      <c r="B24" s="477">
        <v>24.0</v>
      </c>
      <c r="C24" s="180">
        <v>24.0</v>
      </c>
      <c r="D24" s="569" t="str">
        <f>'Zákl._ kolo'!CV27</f>
        <v/>
      </c>
      <c r="E24" s="570">
        <f>'Zákl._ kolo'!CO27</f>
        <v>0</v>
      </c>
      <c r="F24" s="571">
        <f>'Zákl._ kolo'!CP27</f>
        <v>0</v>
      </c>
      <c r="G24" s="572" t="s">
        <v>12</v>
      </c>
      <c r="H24" s="573">
        <f>'Zákl._ kolo'!CR27</f>
        <v>0</v>
      </c>
      <c r="I24" s="574">
        <f>'Zákl._ kolo'!CS27</f>
        <v>0</v>
      </c>
      <c r="J24" s="485">
        <v>7.0</v>
      </c>
      <c r="K24" s="563">
        <v>4.0</v>
      </c>
      <c r="L24" s="564" t="str">
        <f>'2_ kolo'!BC26</f>
        <v>Lenka</v>
      </c>
      <c r="M24" s="565">
        <f>'2_ kolo'!AV26</f>
        <v>4</v>
      </c>
      <c r="N24" s="252">
        <f>'2_ kolo'!AW26</f>
        <v>97</v>
      </c>
      <c r="O24" s="253" t="s">
        <v>12</v>
      </c>
      <c r="P24" s="254">
        <f>'2_ kolo'!AY26</f>
        <v>137</v>
      </c>
      <c r="Q24" s="566">
        <f>'2_ kolo'!AZ26</f>
        <v>-40</v>
      </c>
      <c r="R24" s="493">
        <v>7.0</v>
      </c>
      <c r="S24" s="180">
        <v>6.0</v>
      </c>
      <c r="T24" s="517" t="str">
        <f>'2_ kolo'!BK28</f>
        <v>Franta II.</v>
      </c>
      <c r="U24" s="519">
        <f>'2_ kolo'!BD28</f>
        <v>6</v>
      </c>
      <c r="V24" s="199">
        <f>'2_ kolo'!BE28</f>
        <v>117</v>
      </c>
      <c r="W24" s="200" t="s">
        <v>12</v>
      </c>
      <c r="X24" s="201">
        <f>'2_ kolo'!BG28</f>
        <v>126</v>
      </c>
      <c r="Y24" s="518">
        <f>'2_ kolo'!BH28</f>
        <v>-9</v>
      </c>
      <c r="Z24" s="485">
        <v>7.0</v>
      </c>
      <c r="AA24" s="563">
        <v>7.0</v>
      </c>
      <c r="AB24" s="567" t="str">
        <f>' ---'!BC29</f>
        <v>Martin</v>
      </c>
      <c r="AC24" s="565">
        <f>' ---'!AV29</f>
        <v>0</v>
      </c>
      <c r="AD24" s="252">
        <f>' ---'!AW29</f>
        <v>0</v>
      </c>
      <c r="AE24" s="253" t="s">
        <v>12</v>
      </c>
      <c r="AF24" s="254">
        <f>' ---'!AY29</f>
        <v>0</v>
      </c>
      <c r="AG24" s="566">
        <f>' ---'!AZ29</f>
        <v>0</v>
      </c>
      <c r="AH24" s="493">
        <v>7.0</v>
      </c>
      <c r="AI24" s="180">
        <v>7.0</v>
      </c>
      <c r="AJ24" s="517" t="str">
        <f>' ---'!BK29</f>
        <v>Martin</v>
      </c>
      <c r="AK24" s="519">
        <f>' ---'!BD29</f>
        <v>0</v>
      </c>
      <c r="AL24" s="199">
        <f>' ---'!BE29</f>
        <v>22</v>
      </c>
      <c r="AM24" s="200" t="s">
        <v>12</v>
      </c>
      <c r="AN24" s="201">
        <f>' ---'!BG29</f>
        <v>187</v>
      </c>
      <c r="AO24" s="518">
        <f>' ---'!BH29</f>
        <v>-165</v>
      </c>
      <c r="AP24" s="485">
        <v>7.0</v>
      </c>
      <c r="AQ24" s="563">
        <v>7.0</v>
      </c>
      <c r="AR24" s="567" t="str">
        <f>'---'!BC29</f>
        <v>Martin</v>
      </c>
      <c r="AS24" s="565">
        <f>'---'!AV29</f>
        <v>0</v>
      </c>
      <c r="AT24" s="252">
        <f>'---'!AW29</f>
        <v>0</v>
      </c>
      <c r="AU24" s="253" t="s">
        <v>12</v>
      </c>
      <c r="AV24" s="254">
        <f>'---'!AY29</f>
        <v>0</v>
      </c>
      <c r="AW24" s="566">
        <f>'---'!AZ29</f>
        <v>0</v>
      </c>
      <c r="AX24" s="493">
        <v>7.0</v>
      </c>
      <c r="AY24" s="180">
        <v>7.0</v>
      </c>
      <c r="AZ24" s="517" t="str">
        <f>'---'!BK29</f>
        <v>Martin</v>
      </c>
      <c r="BA24" s="519">
        <f>'---'!BD29</f>
        <v>0</v>
      </c>
      <c r="BB24" s="199">
        <f>'---'!BE29</f>
        <v>22</v>
      </c>
      <c r="BC24" s="200" t="s">
        <v>12</v>
      </c>
      <c r="BD24" s="201">
        <f>'---'!BG29</f>
        <v>187</v>
      </c>
      <c r="BE24" s="518">
        <f>'---'!BH29</f>
        <v>-165</v>
      </c>
      <c r="BF24" s="485">
        <v>7.0</v>
      </c>
      <c r="BM24" s="150"/>
      <c r="BN24" s="150"/>
      <c r="BO24" s="150"/>
      <c r="BP24" s="150"/>
      <c r="BQ24" s="150"/>
      <c r="BR24" s="150"/>
    </row>
    <row r="25" ht="15.75" customHeight="1">
      <c r="A25" s="568">
        <v>7.0</v>
      </c>
      <c r="B25" s="477">
        <v>25.0</v>
      </c>
      <c r="C25" s="180">
        <v>25.0</v>
      </c>
      <c r="D25" s="569" t="str">
        <f>'Zákl._ kolo'!CV28</f>
        <v/>
      </c>
      <c r="E25" s="570">
        <f>'Zákl._ kolo'!CO28</f>
        <v>0</v>
      </c>
      <c r="F25" s="571">
        <f>'Zákl._ kolo'!CP28</f>
        <v>0</v>
      </c>
      <c r="G25" s="572" t="s">
        <v>12</v>
      </c>
      <c r="H25" s="573">
        <f>'Zákl._ kolo'!CR28</f>
        <v>0</v>
      </c>
      <c r="I25" s="574">
        <f>'Zákl._ kolo'!CS28</f>
        <v>0</v>
      </c>
      <c r="J25" s="485">
        <v>8.0</v>
      </c>
      <c r="K25" s="563">
        <v>9.0</v>
      </c>
      <c r="L25" s="567" t="str">
        <f>'2_ kolo'!BC31</f>
        <v>Monika</v>
      </c>
      <c r="M25" s="565">
        <f>'2_ kolo'!AV31</f>
        <v>2</v>
      </c>
      <c r="N25" s="252">
        <f>'2_ kolo'!AW31</f>
        <v>44</v>
      </c>
      <c r="O25" s="253" t="s">
        <v>12</v>
      </c>
      <c r="P25" s="254">
        <f>'2_ kolo'!AY31</f>
        <v>159</v>
      </c>
      <c r="Q25" s="566">
        <f>'2_ kolo'!AZ31</f>
        <v>-115</v>
      </c>
      <c r="R25" s="493">
        <v>8.0</v>
      </c>
      <c r="S25" s="180">
        <v>9.0</v>
      </c>
      <c r="T25" s="517" t="str">
        <f>'2_ kolo'!BK31</f>
        <v>Monika</v>
      </c>
      <c r="U25" s="519">
        <f>'2_ kolo'!BD31</f>
        <v>2</v>
      </c>
      <c r="V25" s="199">
        <f>'2_ kolo'!BE31</f>
        <v>95</v>
      </c>
      <c r="W25" s="200" t="s">
        <v>12</v>
      </c>
      <c r="X25" s="201">
        <f>'2_ kolo'!BG31</f>
        <v>491</v>
      </c>
      <c r="Y25" s="518">
        <f>'2_ kolo'!BH31</f>
        <v>-396</v>
      </c>
      <c r="Z25" s="485">
        <v>8.0</v>
      </c>
      <c r="AA25" s="563">
        <v>8.0</v>
      </c>
      <c r="AB25" s="567" t="str">
        <f>' ---'!BC30</f>
        <v>Neel</v>
      </c>
      <c r="AC25" s="565">
        <f>' ---'!AV30</f>
        <v>0</v>
      </c>
      <c r="AD25" s="252">
        <f>' ---'!AW30</f>
        <v>0</v>
      </c>
      <c r="AE25" s="253" t="s">
        <v>12</v>
      </c>
      <c r="AF25" s="254">
        <f>' ---'!AY30</f>
        <v>0</v>
      </c>
      <c r="AG25" s="566">
        <f>' ---'!AZ30</f>
        <v>0</v>
      </c>
      <c r="AH25" s="493">
        <v>8.0</v>
      </c>
      <c r="AI25" s="180">
        <v>8.0</v>
      </c>
      <c r="AJ25" s="517" t="str">
        <f>' ---'!BK30</f>
        <v>Neel</v>
      </c>
      <c r="AK25" s="519">
        <f>' ---'!BD30</f>
        <v>16</v>
      </c>
      <c r="AL25" s="199">
        <f>' ---'!BE30</f>
        <v>200</v>
      </c>
      <c r="AM25" s="200" t="s">
        <v>12</v>
      </c>
      <c r="AN25" s="201">
        <f>' ---'!BG30</f>
        <v>30</v>
      </c>
      <c r="AO25" s="518">
        <f>' ---'!BH30</f>
        <v>170</v>
      </c>
      <c r="AP25" s="485">
        <v>8.0</v>
      </c>
      <c r="AQ25" s="563">
        <v>8.0</v>
      </c>
      <c r="AR25" s="567" t="str">
        <f>'---'!BC30</f>
        <v>Neel</v>
      </c>
      <c r="AS25" s="565">
        <f>'---'!AV30</f>
        <v>0</v>
      </c>
      <c r="AT25" s="252">
        <f>'---'!AW30</f>
        <v>0</v>
      </c>
      <c r="AU25" s="253" t="s">
        <v>12</v>
      </c>
      <c r="AV25" s="254">
        <f>'---'!AY30</f>
        <v>0</v>
      </c>
      <c r="AW25" s="566">
        <f>'---'!AZ30</f>
        <v>0</v>
      </c>
      <c r="AX25" s="493">
        <v>8.0</v>
      </c>
      <c r="AY25" s="180">
        <v>8.0</v>
      </c>
      <c r="AZ25" s="517" t="str">
        <f>'---'!BK30</f>
        <v>Neel</v>
      </c>
      <c r="BA25" s="519">
        <f>'---'!BD30</f>
        <v>16</v>
      </c>
      <c r="BB25" s="199">
        <f>'---'!BE30</f>
        <v>200</v>
      </c>
      <c r="BC25" s="200" t="s">
        <v>12</v>
      </c>
      <c r="BD25" s="201">
        <f>'---'!BG30</f>
        <v>30</v>
      </c>
      <c r="BE25" s="518">
        <f>'---'!BH30</f>
        <v>170</v>
      </c>
      <c r="BF25" s="485">
        <v>8.0</v>
      </c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</row>
    <row r="26" ht="15.75" customHeight="1">
      <c r="A26" s="568">
        <v>8.0</v>
      </c>
      <c r="B26" s="477">
        <v>26.0</v>
      </c>
      <c r="C26" s="180">
        <v>26.0</v>
      </c>
      <c r="D26" s="569" t="str">
        <f>'Zákl._ kolo'!CV29</f>
        <v/>
      </c>
      <c r="E26" s="570">
        <f>'Zákl._ kolo'!CO29</f>
        <v>0</v>
      </c>
      <c r="F26" s="571">
        <f>'Zákl._ kolo'!CP29</f>
        <v>0</v>
      </c>
      <c r="G26" s="572" t="s">
        <v>12</v>
      </c>
      <c r="H26" s="573">
        <f>'Zákl._ kolo'!CR29</f>
        <v>0</v>
      </c>
      <c r="I26" s="574">
        <f>'Zákl._ kolo'!CS29</f>
        <v>0</v>
      </c>
      <c r="J26" s="485">
        <v>9.0</v>
      </c>
      <c r="K26" s="563">
        <v>7.0</v>
      </c>
      <c r="L26" s="564" t="str">
        <f>'2_ kolo'!BC29</f>
        <v>Martin</v>
      </c>
      <c r="M26" s="565">
        <f>'2_ kolo'!AV29</f>
        <v>0</v>
      </c>
      <c r="N26" s="252">
        <f>'2_ kolo'!AW29</f>
        <v>22</v>
      </c>
      <c r="O26" s="253" t="s">
        <v>12</v>
      </c>
      <c r="P26" s="254">
        <f>'2_ kolo'!AY29</f>
        <v>187</v>
      </c>
      <c r="Q26" s="566">
        <f>'2_ kolo'!AZ29</f>
        <v>-165</v>
      </c>
      <c r="R26" s="493">
        <v>9.0</v>
      </c>
      <c r="S26" s="180">
        <v>7.0</v>
      </c>
      <c r="T26" s="517" t="str">
        <f>'2_ kolo'!BK29</f>
        <v>Martin</v>
      </c>
      <c r="U26" s="519">
        <f>'2_ kolo'!BD29</f>
        <v>0</v>
      </c>
      <c r="V26" s="199">
        <f>'2_ kolo'!BE29</f>
        <v>22</v>
      </c>
      <c r="W26" s="200" t="s">
        <v>12</v>
      </c>
      <c r="X26" s="201">
        <f>'2_ kolo'!BG29</f>
        <v>187</v>
      </c>
      <c r="Y26" s="518">
        <f>'2_ kolo'!BH29</f>
        <v>-165</v>
      </c>
      <c r="Z26" s="485">
        <v>9.0</v>
      </c>
      <c r="AA26" s="563">
        <v>9.0</v>
      </c>
      <c r="AB26" s="567" t="str">
        <f>' ---'!BC31</f>
        <v>Monika</v>
      </c>
      <c r="AC26" s="565">
        <f>' ---'!AV31</f>
        <v>0</v>
      </c>
      <c r="AD26" s="252">
        <f>' ---'!AW31</f>
        <v>0</v>
      </c>
      <c r="AE26" s="253" t="s">
        <v>12</v>
      </c>
      <c r="AF26" s="254">
        <f>' ---'!AY31</f>
        <v>0</v>
      </c>
      <c r="AG26" s="566">
        <f>' ---'!AZ31</f>
        <v>0</v>
      </c>
      <c r="AH26" s="493">
        <v>9.0</v>
      </c>
      <c r="AI26" s="180">
        <v>9.0</v>
      </c>
      <c r="AJ26" s="517" t="str">
        <f>' ---'!BK31</f>
        <v>Monika</v>
      </c>
      <c r="AK26" s="519">
        <f>' ---'!BD31</f>
        <v>2</v>
      </c>
      <c r="AL26" s="199">
        <f>' ---'!BE31</f>
        <v>95</v>
      </c>
      <c r="AM26" s="200" t="s">
        <v>12</v>
      </c>
      <c r="AN26" s="201">
        <f>' ---'!BG31</f>
        <v>491</v>
      </c>
      <c r="AO26" s="518">
        <f>' ---'!BH31</f>
        <v>-396</v>
      </c>
      <c r="AP26" s="485">
        <v>9.0</v>
      </c>
      <c r="AQ26" s="563">
        <v>9.0</v>
      </c>
      <c r="AR26" s="567" t="str">
        <f>'---'!BC31</f>
        <v>Monika</v>
      </c>
      <c r="AS26" s="565">
        <f>'---'!AV31</f>
        <v>0</v>
      </c>
      <c r="AT26" s="252">
        <f>'---'!AW31</f>
        <v>0</v>
      </c>
      <c r="AU26" s="253" t="s">
        <v>12</v>
      </c>
      <c r="AV26" s="254">
        <f>'---'!AY31</f>
        <v>0</v>
      </c>
      <c r="AW26" s="566">
        <f>'---'!AZ31</f>
        <v>0</v>
      </c>
      <c r="AX26" s="493">
        <v>9.0</v>
      </c>
      <c r="AY26" s="180">
        <v>9.0</v>
      </c>
      <c r="AZ26" s="517" t="str">
        <f>'---'!BK31</f>
        <v>Monika</v>
      </c>
      <c r="BA26" s="519">
        <f>'---'!BD31</f>
        <v>2</v>
      </c>
      <c r="BB26" s="199">
        <f>'---'!BE31</f>
        <v>95</v>
      </c>
      <c r="BC26" s="200" t="s">
        <v>12</v>
      </c>
      <c r="BD26" s="201">
        <f>'---'!BG31</f>
        <v>491</v>
      </c>
      <c r="BE26" s="518">
        <f>'---'!BH31</f>
        <v>-396</v>
      </c>
      <c r="BF26" s="485">
        <v>9.0</v>
      </c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</row>
    <row r="27" ht="15.75" customHeight="1">
      <c r="A27" s="568">
        <v>9.0</v>
      </c>
      <c r="B27" s="477">
        <v>27.0</v>
      </c>
      <c r="C27" s="180">
        <v>27.0</v>
      </c>
      <c r="D27" s="569" t="str">
        <f>'Zákl._ kolo'!CV30</f>
        <v/>
      </c>
      <c r="E27" s="570">
        <f>'Zákl._ kolo'!CO30</f>
        <v>0</v>
      </c>
      <c r="F27" s="571">
        <f>'Zákl._ kolo'!CP30</f>
        <v>0</v>
      </c>
      <c r="G27" s="572" t="s">
        <v>12</v>
      </c>
      <c r="H27" s="573">
        <f>'Zákl._ kolo'!CR30</f>
        <v>0</v>
      </c>
      <c r="I27" s="574">
        <f>'Zákl._ kolo'!CS30</f>
        <v>0</v>
      </c>
      <c r="J27" s="485">
        <v>10.0</v>
      </c>
      <c r="K27" s="563">
        <v>10.0</v>
      </c>
      <c r="L27" s="564" t="str">
        <f>'2_ kolo'!BC32</f>
        <v/>
      </c>
      <c r="M27" s="565">
        <f>'2_ kolo'!AV32</f>
        <v>0</v>
      </c>
      <c r="N27" s="252">
        <f>'2_ kolo'!AW32</f>
        <v>0</v>
      </c>
      <c r="O27" s="253" t="s">
        <v>12</v>
      </c>
      <c r="P27" s="254">
        <f>'2_ kolo'!AY32</f>
        <v>0</v>
      </c>
      <c r="Q27" s="566">
        <f>'2_ kolo'!AZ32</f>
        <v>0</v>
      </c>
      <c r="R27" s="493">
        <v>10.0</v>
      </c>
      <c r="S27" s="180">
        <v>10.0</v>
      </c>
      <c r="T27" s="517" t="str">
        <f>'2_ kolo'!BK32</f>
        <v/>
      </c>
      <c r="U27" s="519">
        <f>'2_ kolo'!BD32</f>
        <v>0</v>
      </c>
      <c r="V27" s="199">
        <f>'2_ kolo'!BE32</f>
        <v>0</v>
      </c>
      <c r="W27" s="200" t="s">
        <v>12</v>
      </c>
      <c r="X27" s="201">
        <f>'2_ kolo'!BG32</f>
        <v>0</v>
      </c>
      <c r="Y27" s="518">
        <f>'2_ kolo'!BH32</f>
        <v>0</v>
      </c>
      <c r="Z27" s="485">
        <v>10.0</v>
      </c>
      <c r="AA27" s="563">
        <v>10.0</v>
      </c>
      <c r="AB27" s="567" t="str">
        <f>' ---'!BC32</f>
        <v/>
      </c>
      <c r="AC27" s="565">
        <f>' ---'!AV32</f>
        <v>0</v>
      </c>
      <c r="AD27" s="252">
        <f>' ---'!AW32</f>
        <v>0</v>
      </c>
      <c r="AE27" s="253" t="s">
        <v>12</v>
      </c>
      <c r="AF27" s="254">
        <f>' ---'!AY32</f>
        <v>0</v>
      </c>
      <c r="AG27" s="566">
        <f>' ---'!AZ32</f>
        <v>0</v>
      </c>
      <c r="AH27" s="493">
        <v>10.0</v>
      </c>
      <c r="AI27" s="180">
        <v>10.0</v>
      </c>
      <c r="AJ27" s="517" t="str">
        <f>' ---'!BK32</f>
        <v/>
      </c>
      <c r="AK27" s="519">
        <f>' ---'!BD32</f>
        <v>0</v>
      </c>
      <c r="AL27" s="199">
        <f>' ---'!BE32</f>
        <v>0</v>
      </c>
      <c r="AM27" s="200" t="s">
        <v>12</v>
      </c>
      <c r="AN27" s="201">
        <f>' ---'!BG32</f>
        <v>0</v>
      </c>
      <c r="AO27" s="518">
        <f>' ---'!BH32</f>
        <v>0</v>
      </c>
      <c r="AP27" s="485">
        <v>10.0</v>
      </c>
      <c r="AQ27" s="563">
        <v>10.0</v>
      </c>
      <c r="AR27" s="567" t="str">
        <f>'---'!BC32</f>
        <v/>
      </c>
      <c r="AS27" s="565">
        <f>'---'!AV32</f>
        <v>0</v>
      </c>
      <c r="AT27" s="252">
        <f>'---'!AW32</f>
        <v>0</v>
      </c>
      <c r="AU27" s="253" t="s">
        <v>12</v>
      </c>
      <c r="AV27" s="254">
        <f>'---'!AY32</f>
        <v>0</v>
      </c>
      <c r="AW27" s="566">
        <f>'---'!AZ32</f>
        <v>0</v>
      </c>
      <c r="AX27" s="493">
        <v>10.0</v>
      </c>
      <c r="AY27" s="180">
        <v>10.0</v>
      </c>
      <c r="AZ27" s="517" t="str">
        <f>'---'!BK32</f>
        <v/>
      </c>
      <c r="BA27" s="519">
        <f>'---'!BD32</f>
        <v>0</v>
      </c>
      <c r="BB27" s="199">
        <f>'---'!BE32</f>
        <v>0</v>
      </c>
      <c r="BC27" s="200" t="s">
        <v>12</v>
      </c>
      <c r="BD27" s="201">
        <f>'---'!BG32</f>
        <v>0</v>
      </c>
      <c r="BE27" s="518">
        <f>'---'!BH32</f>
        <v>0</v>
      </c>
      <c r="BF27" s="485">
        <v>10.0</v>
      </c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</row>
    <row r="28" ht="15.75" customHeight="1">
      <c r="A28" s="568">
        <v>10.0</v>
      </c>
      <c r="B28" s="477">
        <v>28.0</v>
      </c>
      <c r="C28" s="180">
        <v>28.0</v>
      </c>
      <c r="D28" s="569" t="str">
        <f>'Zákl._ kolo'!CV31</f>
        <v/>
      </c>
      <c r="E28" s="570">
        <f>'Zákl._ kolo'!CO31</f>
        <v>0</v>
      </c>
      <c r="F28" s="571">
        <f>'Zákl._ kolo'!CP31</f>
        <v>0</v>
      </c>
      <c r="G28" s="572" t="s">
        <v>12</v>
      </c>
      <c r="H28" s="573">
        <f>'Zákl._ kolo'!CR31</f>
        <v>0</v>
      </c>
      <c r="I28" s="574">
        <f>'Zákl._ kolo'!CS31</f>
        <v>0</v>
      </c>
      <c r="J28" s="485">
        <v>11.0</v>
      </c>
      <c r="K28" s="563">
        <v>11.0</v>
      </c>
      <c r="L28" s="564" t="str">
        <f>'2_ kolo'!BC33</f>
        <v/>
      </c>
      <c r="M28" s="565">
        <f>'2_ kolo'!AV33</f>
        <v>0</v>
      </c>
      <c r="N28" s="252">
        <f>'2_ kolo'!AW33</f>
        <v>0</v>
      </c>
      <c r="O28" s="253" t="s">
        <v>12</v>
      </c>
      <c r="P28" s="254">
        <f>'2_ kolo'!AY33</f>
        <v>0</v>
      </c>
      <c r="Q28" s="566">
        <f>'2_ kolo'!AZ33</f>
        <v>0</v>
      </c>
      <c r="R28" s="493">
        <v>11.0</v>
      </c>
      <c r="S28" s="180">
        <v>11.0</v>
      </c>
      <c r="T28" s="517" t="str">
        <f>'2_ kolo'!BK33</f>
        <v/>
      </c>
      <c r="U28" s="519">
        <f>'2_ kolo'!BD33</f>
        <v>0</v>
      </c>
      <c r="V28" s="199">
        <f>'2_ kolo'!BE33</f>
        <v>0</v>
      </c>
      <c r="W28" s="200" t="s">
        <v>12</v>
      </c>
      <c r="X28" s="201">
        <f>'2_ kolo'!BG33</f>
        <v>0</v>
      </c>
      <c r="Y28" s="518">
        <f>'2_ kolo'!BH33</f>
        <v>0</v>
      </c>
      <c r="Z28" s="485">
        <v>11.0</v>
      </c>
      <c r="AA28" s="563">
        <v>11.0</v>
      </c>
      <c r="AB28" s="567" t="str">
        <f>' ---'!BC33</f>
        <v/>
      </c>
      <c r="AC28" s="565">
        <f>' ---'!AV33</f>
        <v>0</v>
      </c>
      <c r="AD28" s="252">
        <f>' ---'!AW33</f>
        <v>0</v>
      </c>
      <c r="AE28" s="253" t="s">
        <v>12</v>
      </c>
      <c r="AF28" s="254">
        <f>' ---'!AY33</f>
        <v>0</v>
      </c>
      <c r="AG28" s="566">
        <f>' ---'!AZ33</f>
        <v>0</v>
      </c>
      <c r="AH28" s="493">
        <v>11.0</v>
      </c>
      <c r="AI28" s="180">
        <v>11.0</v>
      </c>
      <c r="AJ28" s="517" t="str">
        <f>' ---'!BK33</f>
        <v/>
      </c>
      <c r="AK28" s="519">
        <f>' ---'!BD33</f>
        <v>0</v>
      </c>
      <c r="AL28" s="199">
        <f>' ---'!BE33</f>
        <v>0</v>
      </c>
      <c r="AM28" s="200" t="s">
        <v>12</v>
      </c>
      <c r="AN28" s="201">
        <f>' ---'!BG33</f>
        <v>0</v>
      </c>
      <c r="AO28" s="518">
        <f>' ---'!BH33</f>
        <v>0</v>
      </c>
      <c r="AP28" s="485">
        <v>11.0</v>
      </c>
      <c r="AQ28" s="563">
        <v>11.0</v>
      </c>
      <c r="AR28" s="567" t="str">
        <f>'---'!BC33</f>
        <v/>
      </c>
      <c r="AS28" s="565">
        <f>'---'!AV33</f>
        <v>0</v>
      </c>
      <c r="AT28" s="252">
        <f>'---'!AW33</f>
        <v>0</v>
      </c>
      <c r="AU28" s="253" t="s">
        <v>12</v>
      </c>
      <c r="AV28" s="254">
        <f>'---'!AY33</f>
        <v>0</v>
      </c>
      <c r="AW28" s="566">
        <f>'---'!AZ33</f>
        <v>0</v>
      </c>
      <c r="AX28" s="493">
        <v>11.0</v>
      </c>
      <c r="AY28" s="180">
        <v>11.0</v>
      </c>
      <c r="AZ28" s="517" t="str">
        <f>'---'!BK33</f>
        <v/>
      </c>
      <c r="BA28" s="519">
        <f>'---'!BD33</f>
        <v>0</v>
      </c>
      <c r="BB28" s="199">
        <f>'---'!BE33</f>
        <v>0</v>
      </c>
      <c r="BC28" s="200" t="s">
        <v>12</v>
      </c>
      <c r="BD28" s="201">
        <f>'---'!BG33</f>
        <v>0</v>
      </c>
      <c r="BE28" s="518">
        <f>'---'!BH33</f>
        <v>0</v>
      </c>
      <c r="BF28" s="485">
        <v>11.0</v>
      </c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</row>
    <row r="29" ht="15.75" customHeight="1">
      <c r="A29" s="568">
        <v>11.0</v>
      </c>
      <c r="B29" s="477">
        <v>29.0</v>
      </c>
      <c r="C29" s="180">
        <v>29.0</v>
      </c>
      <c r="D29" s="569" t="str">
        <f>'Zákl._ kolo'!CV32</f>
        <v/>
      </c>
      <c r="E29" s="570">
        <f>'Zákl._ kolo'!CO32</f>
        <v>0</v>
      </c>
      <c r="F29" s="571">
        <f>'Zákl._ kolo'!CP32</f>
        <v>0</v>
      </c>
      <c r="G29" s="572" t="s">
        <v>12</v>
      </c>
      <c r="H29" s="573">
        <f>'Zákl._ kolo'!CR32</f>
        <v>0</v>
      </c>
      <c r="I29" s="574">
        <f>'Zákl._ kolo'!CS32</f>
        <v>0</v>
      </c>
      <c r="J29" s="485">
        <v>12.0</v>
      </c>
      <c r="K29" s="563">
        <v>12.0</v>
      </c>
      <c r="L29" s="575" t="str">
        <f>'2_ kolo'!BC34</f>
        <v/>
      </c>
      <c r="M29" s="576">
        <f>'2_ kolo'!AV34</f>
        <v>0</v>
      </c>
      <c r="N29" s="268">
        <f>'2_ kolo'!AW34</f>
        <v>0</v>
      </c>
      <c r="O29" s="269" t="s">
        <v>12</v>
      </c>
      <c r="P29" s="270">
        <f>'2_ kolo'!AY34</f>
        <v>0</v>
      </c>
      <c r="Q29" s="577">
        <f>'2_ kolo'!AZ34</f>
        <v>0</v>
      </c>
      <c r="R29" s="493">
        <v>12.0</v>
      </c>
      <c r="S29" s="180">
        <v>12.0</v>
      </c>
      <c r="T29" s="524" t="str">
        <f>'2_ kolo'!BK34</f>
        <v/>
      </c>
      <c r="U29" s="525">
        <f>'2_ kolo'!BD34</f>
        <v>0</v>
      </c>
      <c r="V29" s="219">
        <f>'2_ kolo'!BE34</f>
        <v>0</v>
      </c>
      <c r="W29" s="220" t="s">
        <v>12</v>
      </c>
      <c r="X29" s="221">
        <f>'2_ kolo'!BG34</f>
        <v>0</v>
      </c>
      <c r="Y29" s="530">
        <f>'2_ kolo'!BH34</f>
        <v>0</v>
      </c>
      <c r="Z29" s="485">
        <v>12.0</v>
      </c>
      <c r="AA29" s="563">
        <v>12.0</v>
      </c>
      <c r="AB29" s="578" t="str">
        <f>' ---'!BC34</f>
        <v/>
      </c>
      <c r="AC29" s="576">
        <f>' ---'!AV34</f>
        <v>0</v>
      </c>
      <c r="AD29" s="268">
        <f>' ---'!AW34</f>
        <v>0</v>
      </c>
      <c r="AE29" s="269" t="s">
        <v>12</v>
      </c>
      <c r="AF29" s="270">
        <f>' ---'!AY34</f>
        <v>0</v>
      </c>
      <c r="AG29" s="577">
        <f>' ---'!AZ34</f>
        <v>0</v>
      </c>
      <c r="AH29" s="493">
        <v>12.0</v>
      </c>
      <c r="AI29" s="180">
        <v>12.0</v>
      </c>
      <c r="AJ29" s="524" t="str">
        <f>' ---'!BK34</f>
        <v/>
      </c>
      <c r="AK29" s="525">
        <f>' ---'!BD34</f>
        <v>0</v>
      </c>
      <c r="AL29" s="219">
        <f>' ---'!BE34</f>
        <v>0</v>
      </c>
      <c r="AM29" s="220" t="s">
        <v>12</v>
      </c>
      <c r="AN29" s="221">
        <f>' ---'!BG34</f>
        <v>0</v>
      </c>
      <c r="AO29" s="530">
        <f>' ---'!BH34</f>
        <v>0</v>
      </c>
      <c r="AP29" s="485">
        <v>12.0</v>
      </c>
      <c r="AQ29" s="563">
        <v>12.0</v>
      </c>
      <c r="AR29" s="578" t="str">
        <f>'---'!BC34</f>
        <v/>
      </c>
      <c r="AS29" s="576">
        <f>'---'!AV34</f>
        <v>0</v>
      </c>
      <c r="AT29" s="268">
        <f>'---'!AW34</f>
        <v>0</v>
      </c>
      <c r="AU29" s="269" t="s">
        <v>12</v>
      </c>
      <c r="AV29" s="270">
        <f>'---'!AY34</f>
        <v>0</v>
      </c>
      <c r="AW29" s="577">
        <f>'---'!AZ34</f>
        <v>0</v>
      </c>
      <c r="AX29" s="493">
        <v>12.0</v>
      </c>
      <c r="AY29" s="180">
        <v>12.0</v>
      </c>
      <c r="AZ29" s="524" t="str">
        <f>'---'!BK34</f>
        <v/>
      </c>
      <c r="BA29" s="525">
        <f>'---'!BD34</f>
        <v>0</v>
      </c>
      <c r="BB29" s="219">
        <f>'---'!BE34</f>
        <v>0</v>
      </c>
      <c r="BC29" s="220" t="s">
        <v>12</v>
      </c>
      <c r="BD29" s="221">
        <f>'---'!BG34</f>
        <v>0</v>
      </c>
      <c r="BE29" s="530">
        <f>'---'!BH34</f>
        <v>0</v>
      </c>
      <c r="BF29" s="485">
        <v>12.0</v>
      </c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</row>
    <row r="30" ht="15.75" customHeight="1">
      <c r="A30" s="568">
        <v>12.0</v>
      </c>
      <c r="B30" s="477">
        <v>30.0</v>
      </c>
      <c r="C30" s="230">
        <v>30.0</v>
      </c>
      <c r="D30" s="579" t="str">
        <f>'Zákl._ kolo'!CV33</f>
        <v/>
      </c>
      <c r="E30" s="580">
        <f>'Zákl._ kolo'!CO33</f>
        <v>0</v>
      </c>
      <c r="F30" s="581">
        <f>'Zákl._ kolo'!CP33</f>
        <v>0</v>
      </c>
      <c r="G30" s="582" t="s">
        <v>12</v>
      </c>
      <c r="H30" s="583">
        <f>'Zákl._ kolo'!CR33</f>
        <v>0</v>
      </c>
      <c r="I30" s="584">
        <f>'Zákl._ kolo'!CS33</f>
        <v>0</v>
      </c>
      <c r="J30" s="485">
        <v>13.0</v>
      </c>
      <c r="K30" s="563">
        <v>13.0</v>
      </c>
      <c r="L30" s="575" t="str">
        <f>'2_ kolo'!BC35</f>
        <v/>
      </c>
      <c r="M30" s="576">
        <f>'2_ kolo'!AV35</f>
        <v>0</v>
      </c>
      <c r="N30" s="268">
        <f>'2_ kolo'!AW35</f>
        <v>0</v>
      </c>
      <c r="O30" s="269" t="s">
        <v>12</v>
      </c>
      <c r="P30" s="270">
        <f>'2_ kolo'!AY35</f>
        <v>0</v>
      </c>
      <c r="Q30" s="577">
        <f>'2_ kolo'!AZ35</f>
        <v>0</v>
      </c>
      <c r="R30" s="493">
        <v>13.0</v>
      </c>
      <c r="S30" s="180">
        <v>13.0</v>
      </c>
      <c r="T30" s="524" t="str">
        <f>'2_ kolo'!BK35</f>
        <v/>
      </c>
      <c r="U30" s="525">
        <f>'2_ kolo'!BD35</f>
        <v>0</v>
      </c>
      <c r="V30" s="219">
        <f>'2_ kolo'!BE35</f>
        <v>0</v>
      </c>
      <c r="W30" s="220" t="s">
        <v>12</v>
      </c>
      <c r="X30" s="221">
        <f>'2_ kolo'!BG35</f>
        <v>0</v>
      </c>
      <c r="Y30" s="530">
        <f>'2_ kolo'!BH35</f>
        <v>0</v>
      </c>
      <c r="Z30" s="485">
        <v>13.0</v>
      </c>
      <c r="AA30" s="563">
        <v>13.0</v>
      </c>
      <c r="AB30" s="578" t="str">
        <f>' ---'!BC35</f>
        <v/>
      </c>
      <c r="AC30" s="576">
        <f>' ---'!AV35</f>
        <v>0</v>
      </c>
      <c r="AD30" s="268">
        <f>' ---'!AW35</f>
        <v>0</v>
      </c>
      <c r="AE30" s="269" t="s">
        <v>12</v>
      </c>
      <c r="AF30" s="270">
        <f>' ---'!AY35</f>
        <v>0</v>
      </c>
      <c r="AG30" s="577">
        <f>' ---'!AZ35</f>
        <v>0</v>
      </c>
      <c r="AH30" s="493">
        <v>13.0</v>
      </c>
      <c r="AI30" s="180">
        <v>13.0</v>
      </c>
      <c r="AJ30" s="524" t="str">
        <f>' ---'!BK35</f>
        <v/>
      </c>
      <c r="AK30" s="525">
        <f>' ---'!BD35</f>
        <v>0</v>
      </c>
      <c r="AL30" s="219">
        <f>' ---'!BE35</f>
        <v>0</v>
      </c>
      <c r="AM30" s="220" t="s">
        <v>12</v>
      </c>
      <c r="AN30" s="221">
        <f>' ---'!BG35</f>
        <v>0</v>
      </c>
      <c r="AO30" s="530">
        <f>' ---'!BH35</f>
        <v>0</v>
      </c>
      <c r="AP30" s="485">
        <v>13.0</v>
      </c>
      <c r="AQ30" s="563">
        <v>13.0</v>
      </c>
      <c r="AR30" s="578" t="str">
        <f>'---'!BC35</f>
        <v/>
      </c>
      <c r="AS30" s="576">
        <f>'---'!AV35</f>
        <v>0</v>
      </c>
      <c r="AT30" s="268">
        <f>'---'!AW35</f>
        <v>0</v>
      </c>
      <c r="AU30" s="269" t="s">
        <v>12</v>
      </c>
      <c r="AV30" s="270">
        <f>'---'!AY35</f>
        <v>0</v>
      </c>
      <c r="AW30" s="577">
        <f>'---'!AZ35</f>
        <v>0</v>
      </c>
      <c r="AX30" s="493">
        <v>13.0</v>
      </c>
      <c r="AY30" s="180">
        <v>13.0</v>
      </c>
      <c r="AZ30" s="524" t="str">
        <f>'---'!BK35</f>
        <v/>
      </c>
      <c r="BA30" s="525">
        <f>'---'!BD35</f>
        <v>0</v>
      </c>
      <c r="BB30" s="219">
        <f>'---'!BE35</f>
        <v>0</v>
      </c>
      <c r="BC30" s="220" t="s">
        <v>12</v>
      </c>
      <c r="BD30" s="221">
        <f>'---'!BG35</f>
        <v>0</v>
      </c>
      <c r="BE30" s="530">
        <f>'---'!BH35</f>
        <v>0</v>
      </c>
      <c r="BF30" s="485">
        <v>13.0</v>
      </c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</row>
    <row r="31" ht="15.75" customHeight="1">
      <c r="A31" s="585">
        <v>13.0</v>
      </c>
      <c r="B31" s="546"/>
      <c r="C31" s="586"/>
      <c r="D31" s="150"/>
      <c r="E31" s="150"/>
      <c r="F31" s="150"/>
      <c r="G31" s="150"/>
      <c r="H31" s="150"/>
      <c r="I31" s="150"/>
      <c r="J31" s="485">
        <v>14.0</v>
      </c>
      <c r="K31" s="563">
        <v>14.0</v>
      </c>
      <c r="L31" s="575" t="str">
        <f>'2_ kolo'!BC36</f>
        <v/>
      </c>
      <c r="M31" s="576">
        <f>'2_ kolo'!AV36</f>
        <v>0</v>
      </c>
      <c r="N31" s="268">
        <f>'2_ kolo'!AW36</f>
        <v>0</v>
      </c>
      <c r="O31" s="269" t="s">
        <v>12</v>
      </c>
      <c r="P31" s="270">
        <f>'2_ kolo'!AY36</f>
        <v>0</v>
      </c>
      <c r="Q31" s="577">
        <f>'2_ kolo'!AZ36</f>
        <v>0</v>
      </c>
      <c r="R31" s="493">
        <v>14.0</v>
      </c>
      <c r="S31" s="180">
        <v>14.0</v>
      </c>
      <c r="T31" s="524" t="str">
        <f>'2_ kolo'!BK36</f>
        <v/>
      </c>
      <c r="U31" s="525">
        <f>'2_ kolo'!BD36</f>
        <v>0</v>
      </c>
      <c r="V31" s="219">
        <f>'2_ kolo'!BE36</f>
        <v>0</v>
      </c>
      <c r="W31" s="220" t="s">
        <v>12</v>
      </c>
      <c r="X31" s="221">
        <f>'2_ kolo'!BG36</f>
        <v>0</v>
      </c>
      <c r="Y31" s="530">
        <f>'2_ kolo'!BH36</f>
        <v>0</v>
      </c>
      <c r="Z31" s="485">
        <v>14.0</v>
      </c>
      <c r="AA31" s="563">
        <v>14.0</v>
      </c>
      <c r="AB31" s="578" t="str">
        <f>' ---'!BC36</f>
        <v/>
      </c>
      <c r="AC31" s="576">
        <f>' ---'!AV36</f>
        <v>0</v>
      </c>
      <c r="AD31" s="268">
        <f>' ---'!AW36</f>
        <v>0</v>
      </c>
      <c r="AE31" s="269" t="s">
        <v>12</v>
      </c>
      <c r="AF31" s="270">
        <f>' ---'!AY36</f>
        <v>0</v>
      </c>
      <c r="AG31" s="577">
        <f>' ---'!AZ36</f>
        <v>0</v>
      </c>
      <c r="AH31" s="493">
        <v>14.0</v>
      </c>
      <c r="AI31" s="180">
        <v>14.0</v>
      </c>
      <c r="AJ31" s="524" t="str">
        <f>' ---'!BK36</f>
        <v/>
      </c>
      <c r="AK31" s="525">
        <f>' ---'!BD36</f>
        <v>0</v>
      </c>
      <c r="AL31" s="219">
        <f>' ---'!BE36</f>
        <v>0</v>
      </c>
      <c r="AM31" s="220" t="s">
        <v>12</v>
      </c>
      <c r="AN31" s="221">
        <f>' ---'!BG36</f>
        <v>0</v>
      </c>
      <c r="AO31" s="530">
        <f>' ---'!BH36</f>
        <v>0</v>
      </c>
      <c r="AP31" s="485">
        <v>14.0</v>
      </c>
      <c r="AQ31" s="563">
        <v>14.0</v>
      </c>
      <c r="AR31" s="578" t="str">
        <f>'---'!BC36</f>
        <v/>
      </c>
      <c r="AS31" s="576">
        <f>'---'!AV36</f>
        <v>0</v>
      </c>
      <c r="AT31" s="268">
        <f>'---'!AW36</f>
        <v>0</v>
      </c>
      <c r="AU31" s="269" t="s">
        <v>12</v>
      </c>
      <c r="AV31" s="270">
        <f>'---'!AY36</f>
        <v>0</v>
      </c>
      <c r="AW31" s="577">
        <f>'---'!AZ36</f>
        <v>0</v>
      </c>
      <c r="AX31" s="493">
        <v>14.0</v>
      </c>
      <c r="AY31" s="180">
        <v>14.0</v>
      </c>
      <c r="AZ31" s="524" t="str">
        <f>'---'!BK36</f>
        <v/>
      </c>
      <c r="BA31" s="525">
        <f>'---'!BD36</f>
        <v>0</v>
      </c>
      <c r="BB31" s="219">
        <f>'---'!BE36</f>
        <v>0</v>
      </c>
      <c r="BC31" s="220" t="s">
        <v>12</v>
      </c>
      <c r="BD31" s="221">
        <f>'---'!BG36</f>
        <v>0</v>
      </c>
      <c r="BE31" s="530">
        <f>'---'!BH36</f>
        <v>0</v>
      </c>
      <c r="BF31" s="485">
        <v>14.0</v>
      </c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</row>
    <row r="32" ht="15.75" customHeight="1">
      <c r="A32" s="568">
        <v>14.0</v>
      </c>
      <c r="B32" s="150"/>
      <c r="C32" s="546" t="s">
        <v>75</v>
      </c>
      <c r="D32" s="150"/>
      <c r="E32" s="150"/>
      <c r="F32" s="150"/>
      <c r="G32" s="150"/>
      <c r="H32" s="150"/>
      <c r="I32" s="150"/>
      <c r="J32" s="485">
        <v>15.0</v>
      </c>
      <c r="K32" s="587">
        <v>15.0</v>
      </c>
      <c r="L32" s="588" t="str">
        <f>'2_ kolo'!BC37</f>
        <v/>
      </c>
      <c r="M32" s="589">
        <f>'2_ kolo'!AV37</f>
        <v>0</v>
      </c>
      <c r="N32" s="590">
        <f>'2_ kolo'!AW37</f>
        <v>0</v>
      </c>
      <c r="O32" s="591" t="s">
        <v>12</v>
      </c>
      <c r="P32" s="592">
        <f>'2_ kolo'!AY37</f>
        <v>0</v>
      </c>
      <c r="Q32" s="593">
        <f>'2_ kolo'!AZ37</f>
        <v>0</v>
      </c>
      <c r="R32" s="493">
        <v>15.0</v>
      </c>
      <c r="S32" s="230">
        <v>15.0</v>
      </c>
      <c r="T32" s="539" t="str">
        <f>'2_ kolo'!BK37</f>
        <v/>
      </c>
      <c r="U32" s="540">
        <f>'2_ kolo'!BD37</f>
        <v>0</v>
      </c>
      <c r="V32" s="541">
        <f>'2_ kolo'!BE37</f>
        <v>0</v>
      </c>
      <c r="W32" s="542" t="s">
        <v>12</v>
      </c>
      <c r="X32" s="543">
        <f>'2_ kolo'!BG37</f>
        <v>0</v>
      </c>
      <c r="Y32" s="544">
        <f>'2_ kolo'!BH37</f>
        <v>0</v>
      </c>
      <c r="Z32" s="485">
        <v>15.0</v>
      </c>
      <c r="AA32" s="587">
        <v>15.0</v>
      </c>
      <c r="AB32" s="588" t="str">
        <f>' ---'!BC37</f>
        <v/>
      </c>
      <c r="AC32" s="589">
        <f>' ---'!AV37</f>
        <v>0</v>
      </c>
      <c r="AD32" s="590">
        <f>' ---'!AW37</f>
        <v>0</v>
      </c>
      <c r="AE32" s="591" t="s">
        <v>12</v>
      </c>
      <c r="AF32" s="592">
        <f>' ---'!AY37</f>
        <v>0</v>
      </c>
      <c r="AG32" s="593">
        <f>' ---'!AZ37</f>
        <v>0</v>
      </c>
      <c r="AH32" s="493">
        <v>15.0</v>
      </c>
      <c r="AI32" s="230">
        <v>15.0</v>
      </c>
      <c r="AJ32" s="539" t="str">
        <f>' ---'!BK37</f>
        <v/>
      </c>
      <c r="AK32" s="540">
        <f>' ---'!BD37</f>
        <v>0</v>
      </c>
      <c r="AL32" s="541">
        <f>' ---'!BE37</f>
        <v>0</v>
      </c>
      <c r="AM32" s="542" t="s">
        <v>12</v>
      </c>
      <c r="AN32" s="543">
        <f>' ---'!BG37</f>
        <v>0</v>
      </c>
      <c r="AO32" s="544">
        <f>' ---'!BH37</f>
        <v>0</v>
      </c>
      <c r="AP32" s="485">
        <v>15.0</v>
      </c>
      <c r="AQ32" s="587">
        <v>15.0</v>
      </c>
      <c r="AR32" s="588" t="str">
        <f>'---'!BC37</f>
        <v/>
      </c>
      <c r="AS32" s="589">
        <f>'---'!AV37</f>
        <v>0</v>
      </c>
      <c r="AT32" s="590">
        <f>'---'!AW37</f>
        <v>0</v>
      </c>
      <c r="AU32" s="591" t="s">
        <v>12</v>
      </c>
      <c r="AV32" s="592">
        <f>'---'!AY37</f>
        <v>0</v>
      </c>
      <c r="AW32" s="593">
        <f>'---'!AZ37</f>
        <v>0</v>
      </c>
      <c r="AX32" s="493">
        <v>15.0</v>
      </c>
      <c r="AY32" s="230">
        <v>15.0</v>
      </c>
      <c r="AZ32" s="539" t="str">
        <f>'---'!BK37</f>
        <v/>
      </c>
      <c r="BA32" s="540">
        <f>'---'!BD37</f>
        <v>0</v>
      </c>
      <c r="BB32" s="541">
        <f>'---'!BE37</f>
        <v>0</v>
      </c>
      <c r="BC32" s="542" t="s">
        <v>12</v>
      </c>
      <c r="BD32" s="543">
        <f>'---'!BG37</f>
        <v>0</v>
      </c>
      <c r="BE32" s="544">
        <f>'---'!BH37</f>
        <v>0</v>
      </c>
      <c r="BF32" s="485">
        <v>15.0</v>
      </c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</row>
    <row r="33" ht="18.75" customHeight="1">
      <c r="A33" s="594">
        <v>15.0</v>
      </c>
      <c r="B33" s="586"/>
      <c r="C33" s="586"/>
      <c r="D33" s="150"/>
      <c r="E33" s="150"/>
      <c r="F33" s="150"/>
      <c r="G33" s="150"/>
      <c r="H33" s="150"/>
      <c r="I33" s="150"/>
      <c r="J33" s="150"/>
      <c r="K33" s="595" t="s">
        <v>76</v>
      </c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595" t="s">
        <v>77</v>
      </c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595" t="s">
        <v>78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</row>
    <row r="34" ht="18.75" customHeight="1">
      <c r="A34" s="568">
        <v>16.0</v>
      </c>
      <c r="B34" s="586"/>
      <c r="C34" s="586"/>
      <c r="D34" s="150"/>
      <c r="E34" s="150"/>
      <c r="F34" s="150"/>
      <c r="G34" s="150"/>
      <c r="H34" s="150"/>
      <c r="I34" s="150"/>
      <c r="J34" s="550"/>
      <c r="K34" s="151"/>
      <c r="L34" s="151"/>
      <c r="M34" s="151"/>
      <c r="N34" s="549" t="s">
        <v>79</v>
      </c>
      <c r="O34" s="151"/>
      <c r="P34" s="151"/>
      <c r="Q34" s="151"/>
      <c r="R34" s="550"/>
      <c r="S34" s="151"/>
      <c r="T34" s="151"/>
      <c r="U34" s="151"/>
      <c r="V34" s="151"/>
      <c r="W34" s="151"/>
      <c r="X34" s="151"/>
      <c r="Y34" s="151"/>
      <c r="Z34" s="550"/>
      <c r="AA34" s="151"/>
      <c r="AB34" s="151"/>
      <c r="AC34" s="151"/>
      <c r="AD34" s="549" t="s">
        <v>80</v>
      </c>
      <c r="AE34" s="151"/>
      <c r="AF34" s="151"/>
      <c r="AG34" s="151"/>
      <c r="AH34" s="550"/>
      <c r="AI34" s="151"/>
      <c r="AJ34" s="151"/>
      <c r="AK34" s="151"/>
      <c r="AL34" s="151"/>
      <c r="AM34" s="151"/>
      <c r="AN34" s="151"/>
      <c r="AO34" s="151"/>
      <c r="AP34" s="550"/>
      <c r="AQ34" s="550"/>
      <c r="AR34" s="550"/>
      <c r="AS34" s="550"/>
      <c r="AT34" s="596" t="s">
        <v>81</v>
      </c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150"/>
      <c r="BK34" s="150"/>
      <c r="BL34" s="150"/>
      <c r="BM34" s="150"/>
      <c r="BN34" s="150"/>
      <c r="BO34" s="150"/>
      <c r="BP34" s="150"/>
      <c r="BQ34" s="150"/>
      <c r="BR34" s="150"/>
    </row>
    <row r="35" ht="15.75" customHeight="1">
      <c r="A35" s="568">
        <v>17.0</v>
      </c>
      <c r="B35" s="597"/>
      <c r="C35" s="598"/>
      <c r="D35" s="599"/>
      <c r="E35" s="599"/>
      <c r="F35" s="600" t="s">
        <v>55</v>
      </c>
      <c r="G35" s="601"/>
      <c r="H35" s="601"/>
      <c r="I35" s="601"/>
      <c r="J35" s="485">
        <v>1.0</v>
      </c>
      <c r="K35" s="602">
        <v>1.0</v>
      </c>
      <c r="L35" s="603" t="str">
        <f>'2_ kolo'!BC42</f>
        <v/>
      </c>
      <c r="M35" s="604">
        <f>'2_ kolo'!AV42</f>
        <v>0</v>
      </c>
      <c r="N35" s="605">
        <f>'2_ kolo'!AW42</f>
        <v>0</v>
      </c>
      <c r="O35" s="606" t="s">
        <v>12</v>
      </c>
      <c r="P35" s="607">
        <f>'2_ kolo'!AY42</f>
        <v>0</v>
      </c>
      <c r="Q35" s="608">
        <f>'2_ kolo'!AZ42</f>
        <v>0</v>
      </c>
      <c r="R35" s="493">
        <v>1.0</v>
      </c>
      <c r="S35" s="478">
        <v>1.0</v>
      </c>
      <c r="T35" s="494" t="str">
        <f>'2_ kolo'!BK42</f>
        <v/>
      </c>
      <c r="U35" s="495">
        <f>'2_ kolo'!BD42</f>
        <v>0</v>
      </c>
      <c r="V35" s="496">
        <f>'2_ kolo'!BE42</f>
        <v>0</v>
      </c>
      <c r="W35" s="497" t="s">
        <v>12</v>
      </c>
      <c r="X35" s="498">
        <f>'2_ kolo'!BG42</f>
        <v>0</v>
      </c>
      <c r="Y35" s="499">
        <f>'2_ kolo'!BH42</f>
        <v>0</v>
      </c>
      <c r="Z35" s="485">
        <v>1.0</v>
      </c>
      <c r="AA35" s="602">
        <v>1.0</v>
      </c>
      <c r="AB35" s="603" t="str">
        <f>' ---'!BC42</f>
        <v/>
      </c>
      <c r="AC35" s="604">
        <f>' ---'!AV42</f>
        <v>0</v>
      </c>
      <c r="AD35" s="605">
        <f>' ---'!AW42</f>
        <v>0</v>
      </c>
      <c r="AE35" s="606" t="s">
        <v>12</v>
      </c>
      <c r="AF35" s="607">
        <f>' ---'!AY42</f>
        <v>0</v>
      </c>
      <c r="AG35" s="608">
        <f>' ---'!AZ42</f>
        <v>0</v>
      </c>
      <c r="AH35" s="493">
        <v>1.0</v>
      </c>
      <c r="AI35" s="478">
        <v>1.0</v>
      </c>
      <c r="AJ35" s="494" t="str">
        <f>' ---'!BK42</f>
        <v/>
      </c>
      <c r="AK35" s="501">
        <f>' ---'!BD42</f>
        <v>0</v>
      </c>
      <c r="AL35" s="496">
        <f>' ---'!BE42</f>
        <v>0</v>
      </c>
      <c r="AM35" s="497" t="s">
        <v>12</v>
      </c>
      <c r="AN35" s="498">
        <f>' ---'!BG42</f>
        <v>0</v>
      </c>
      <c r="AO35" s="499">
        <f>' ---'!BH42</f>
        <v>0</v>
      </c>
      <c r="AP35" s="485">
        <v>1.0</v>
      </c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</row>
    <row r="36" ht="15.75" customHeight="1">
      <c r="A36" s="568">
        <v>18.0</v>
      </c>
      <c r="B36" s="586"/>
      <c r="C36" s="586"/>
      <c r="D36" s="150"/>
      <c r="E36" s="150"/>
      <c r="J36" s="485">
        <v>2.0</v>
      </c>
      <c r="K36" s="609">
        <v>2.0</v>
      </c>
      <c r="L36" s="610" t="str">
        <f>'2_ kolo'!BC43</f>
        <v/>
      </c>
      <c r="M36" s="611">
        <f>'2_ kolo'!AV43</f>
        <v>0</v>
      </c>
      <c r="N36" s="296">
        <f>'2_ kolo'!AW43</f>
        <v>0</v>
      </c>
      <c r="O36" s="297" t="s">
        <v>12</v>
      </c>
      <c r="P36" s="298">
        <f>'2_ kolo'!AY43</f>
        <v>0</v>
      </c>
      <c r="Q36" s="612">
        <f>'2_ kolo'!AZ43</f>
        <v>0</v>
      </c>
      <c r="R36" s="493">
        <v>2.0</v>
      </c>
      <c r="S36" s="180">
        <v>2.0</v>
      </c>
      <c r="T36" s="517" t="str">
        <f>'2_ kolo'!BK43</f>
        <v/>
      </c>
      <c r="U36" s="519">
        <f>'2_ kolo'!BD43</f>
        <v>0</v>
      </c>
      <c r="V36" s="199">
        <f>'2_ kolo'!BE43</f>
        <v>51</v>
      </c>
      <c r="W36" s="200" t="s">
        <v>12</v>
      </c>
      <c r="X36" s="201">
        <f>'2_ kolo'!BG43</f>
        <v>332</v>
      </c>
      <c r="Y36" s="518">
        <f>'2_ kolo'!BH43</f>
        <v>-281</v>
      </c>
      <c r="Z36" s="485">
        <v>2.0</v>
      </c>
      <c r="AA36" s="609">
        <v>2.0</v>
      </c>
      <c r="AB36" s="610" t="str">
        <f>' ---'!BC43</f>
        <v/>
      </c>
      <c r="AC36" s="611">
        <f>' ---'!AV43</f>
        <v>0</v>
      </c>
      <c r="AD36" s="296">
        <f>' ---'!AW43</f>
        <v>0</v>
      </c>
      <c r="AE36" s="297" t="s">
        <v>12</v>
      </c>
      <c r="AF36" s="298">
        <f>' ---'!AY43</f>
        <v>0</v>
      </c>
      <c r="AG36" s="612">
        <f>' ---'!AZ43</f>
        <v>0</v>
      </c>
      <c r="AH36" s="493">
        <v>2.0</v>
      </c>
      <c r="AI36" s="180">
        <v>2.0</v>
      </c>
      <c r="AJ36" s="517" t="str">
        <f>' ---'!BK43</f>
        <v/>
      </c>
      <c r="AK36" s="519">
        <f>' ---'!BD43</f>
        <v>0</v>
      </c>
      <c r="AL36" s="199">
        <f>' ---'!BE43</f>
        <v>51</v>
      </c>
      <c r="AM36" s="200" t="s">
        <v>12</v>
      </c>
      <c r="AN36" s="201">
        <f>' ---'!BG43</f>
        <v>332</v>
      </c>
      <c r="AO36" s="518">
        <f>' ---'!BH43</f>
        <v>-281</v>
      </c>
      <c r="AP36" s="485">
        <v>2.0</v>
      </c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613" t="s">
        <v>82</v>
      </c>
      <c r="BL36" s="150"/>
      <c r="BM36" s="150"/>
      <c r="BN36" s="150"/>
      <c r="BO36" s="150"/>
      <c r="BP36" s="150"/>
      <c r="BQ36" s="150"/>
      <c r="BR36" s="150"/>
    </row>
    <row r="37" ht="15.75" customHeight="1">
      <c r="A37" s="568">
        <v>19.0</v>
      </c>
      <c r="B37" s="586"/>
      <c r="C37" s="586"/>
      <c r="D37" s="150"/>
      <c r="E37" s="150"/>
      <c r="J37" s="485">
        <v>3.0</v>
      </c>
      <c r="K37" s="609">
        <v>3.0</v>
      </c>
      <c r="L37" s="610" t="str">
        <f>'2_ kolo'!BC44</f>
        <v/>
      </c>
      <c r="M37" s="611">
        <f>'2_ kolo'!AV44</f>
        <v>0</v>
      </c>
      <c r="N37" s="296">
        <f>'2_ kolo'!AW44</f>
        <v>0</v>
      </c>
      <c r="O37" s="297" t="s">
        <v>12</v>
      </c>
      <c r="P37" s="298">
        <f>'2_ kolo'!AY44</f>
        <v>0</v>
      </c>
      <c r="Q37" s="612">
        <f>'2_ kolo'!AZ44</f>
        <v>0</v>
      </c>
      <c r="R37" s="493">
        <v>3.0</v>
      </c>
      <c r="S37" s="180">
        <v>3.0</v>
      </c>
      <c r="T37" s="517" t="str">
        <f>'2_ kolo'!BK44</f>
        <v/>
      </c>
      <c r="U37" s="519">
        <f>'2_ kolo'!BD44</f>
        <v>0</v>
      </c>
      <c r="V37" s="199">
        <f>'2_ kolo'!BE44</f>
        <v>0</v>
      </c>
      <c r="W37" s="200" t="s">
        <v>12</v>
      </c>
      <c r="X37" s="201">
        <f>'2_ kolo'!BG44</f>
        <v>0</v>
      </c>
      <c r="Y37" s="518">
        <f>'2_ kolo'!BH44</f>
        <v>0</v>
      </c>
      <c r="Z37" s="485">
        <v>3.0</v>
      </c>
      <c r="AA37" s="609">
        <v>3.0</v>
      </c>
      <c r="AB37" s="610" t="str">
        <f>' ---'!BC44</f>
        <v/>
      </c>
      <c r="AC37" s="611">
        <f>' ---'!AV44</f>
        <v>0</v>
      </c>
      <c r="AD37" s="296">
        <f>' ---'!AW44</f>
        <v>0</v>
      </c>
      <c r="AE37" s="297" t="s">
        <v>12</v>
      </c>
      <c r="AF37" s="298">
        <f>' ---'!AY44</f>
        <v>0</v>
      </c>
      <c r="AG37" s="612">
        <f>' ---'!AZ44</f>
        <v>0</v>
      </c>
      <c r="AH37" s="493">
        <v>3.0</v>
      </c>
      <c r="AI37" s="180">
        <v>3.0</v>
      </c>
      <c r="AJ37" s="517" t="str">
        <f>' ---'!BK44</f>
        <v/>
      </c>
      <c r="AK37" s="519">
        <f>' ---'!BD44</f>
        <v>0</v>
      </c>
      <c r="AL37" s="199">
        <f>' ---'!BE44</f>
        <v>0</v>
      </c>
      <c r="AM37" s="200" t="s">
        <v>12</v>
      </c>
      <c r="AN37" s="201">
        <f>' ---'!BG44</f>
        <v>0</v>
      </c>
      <c r="AO37" s="518">
        <f>' ---'!BH44</f>
        <v>0</v>
      </c>
      <c r="AP37" s="485">
        <v>3.0</v>
      </c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L37" s="150"/>
      <c r="BM37" s="150"/>
      <c r="BN37" s="150"/>
      <c r="BO37" s="150"/>
      <c r="BP37" s="150"/>
      <c r="BQ37" s="150"/>
      <c r="BR37" s="150"/>
    </row>
    <row r="38" ht="15.75" customHeight="1">
      <c r="A38" s="568">
        <v>20.0</v>
      </c>
      <c r="B38" s="586"/>
      <c r="C38" s="586"/>
      <c r="D38" s="150"/>
      <c r="E38" s="150"/>
      <c r="J38" s="485">
        <v>4.0</v>
      </c>
      <c r="K38" s="609">
        <v>4.0</v>
      </c>
      <c r="L38" s="610" t="str">
        <f>'2_ kolo'!BC45</f>
        <v/>
      </c>
      <c r="M38" s="611">
        <f>'2_ kolo'!AV45</f>
        <v>0</v>
      </c>
      <c r="N38" s="296">
        <f>'2_ kolo'!AW45</f>
        <v>0</v>
      </c>
      <c r="O38" s="297" t="s">
        <v>12</v>
      </c>
      <c r="P38" s="298">
        <f>'2_ kolo'!AY45</f>
        <v>0</v>
      </c>
      <c r="Q38" s="612">
        <f>'2_ kolo'!AZ45</f>
        <v>0</v>
      </c>
      <c r="R38" s="493">
        <v>4.0</v>
      </c>
      <c r="S38" s="180">
        <v>4.0</v>
      </c>
      <c r="T38" s="517" t="str">
        <f>'2_ kolo'!BK45</f>
        <v/>
      </c>
      <c r="U38" s="519">
        <f>'2_ kolo'!BD45</f>
        <v>0</v>
      </c>
      <c r="V38" s="199">
        <f>'2_ kolo'!BE45</f>
        <v>0</v>
      </c>
      <c r="W38" s="200" t="s">
        <v>12</v>
      </c>
      <c r="X38" s="201">
        <f>'2_ kolo'!BG45</f>
        <v>0</v>
      </c>
      <c r="Y38" s="518">
        <f>'2_ kolo'!BH45</f>
        <v>0</v>
      </c>
      <c r="Z38" s="485">
        <v>4.0</v>
      </c>
      <c r="AA38" s="609">
        <v>4.0</v>
      </c>
      <c r="AB38" s="610" t="str">
        <f>' ---'!BC45</f>
        <v/>
      </c>
      <c r="AC38" s="611">
        <f>' ---'!AV45</f>
        <v>0</v>
      </c>
      <c r="AD38" s="296">
        <f>' ---'!AW45</f>
        <v>0</v>
      </c>
      <c r="AE38" s="297" t="s">
        <v>12</v>
      </c>
      <c r="AF38" s="298">
        <f>' ---'!AY45</f>
        <v>0</v>
      </c>
      <c r="AG38" s="612">
        <f>' ---'!AZ45</f>
        <v>0</v>
      </c>
      <c r="AH38" s="493">
        <v>4.0</v>
      </c>
      <c r="AI38" s="180">
        <v>4.0</v>
      </c>
      <c r="AJ38" s="517" t="str">
        <f>' ---'!BK45</f>
        <v/>
      </c>
      <c r="AK38" s="519">
        <f>' ---'!BD45</f>
        <v>0</v>
      </c>
      <c r="AL38" s="199">
        <f>' ---'!BE45</f>
        <v>0</v>
      </c>
      <c r="AM38" s="200" t="s">
        <v>12</v>
      </c>
      <c r="AN38" s="201">
        <f>' ---'!BG45</f>
        <v>0</v>
      </c>
      <c r="AO38" s="518">
        <f>' ---'!BH45</f>
        <v>0</v>
      </c>
      <c r="AP38" s="485">
        <v>4.0</v>
      </c>
      <c r="AQ38" s="303" t="s">
        <v>55</v>
      </c>
      <c r="BL38" s="150"/>
      <c r="BM38" s="150"/>
      <c r="BN38" s="150"/>
      <c r="BO38" s="150"/>
      <c r="BP38" s="150"/>
      <c r="BQ38" s="150"/>
      <c r="BR38" s="150"/>
    </row>
    <row r="39" ht="15.75" customHeight="1">
      <c r="A39" s="568">
        <v>21.0</v>
      </c>
      <c r="B39" s="586"/>
      <c r="C39" s="586"/>
      <c r="D39" s="150"/>
      <c r="E39" s="150"/>
      <c r="J39" s="485">
        <v>5.0</v>
      </c>
      <c r="K39" s="609">
        <v>5.0</v>
      </c>
      <c r="L39" s="610" t="str">
        <f>'2_ kolo'!BC46</f>
        <v/>
      </c>
      <c r="M39" s="611">
        <f>'2_ kolo'!AV46</f>
        <v>0</v>
      </c>
      <c r="N39" s="296">
        <f>'2_ kolo'!AW46</f>
        <v>0</v>
      </c>
      <c r="O39" s="297" t="s">
        <v>12</v>
      </c>
      <c r="P39" s="298">
        <f>'2_ kolo'!AY46</f>
        <v>0</v>
      </c>
      <c r="Q39" s="612">
        <f>'2_ kolo'!AZ46</f>
        <v>0</v>
      </c>
      <c r="R39" s="493">
        <v>5.0</v>
      </c>
      <c r="S39" s="180">
        <v>5.0</v>
      </c>
      <c r="T39" s="517" t="str">
        <f>'2_ kolo'!BK46</f>
        <v/>
      </c>
      <c r="U39" s="519">
        <f>'2_ kolo'!BD46</f>
        <v>0</v>
      </c>
      <c r="V39" s="199">
        <f>'2_ kolo'!BE46</f>
        <v>0</v>
      </c>
      <c r="W39" s="200" t="s">
        <v>12</v>
      </c>
      <c r="X39" s="201">
        <f>'2_ kolo'!BG46</f>
        <v>0</v>
      </c>
      <c r="Y39" s="518">
        <f>'2_ kolo'!BH46</f>
        <v>0</v>
      </c>
      <c r="Z39" s="485">
        <v>5.0</v>
      </c>
      <c r="AA39" s="609">
        <v>5.0</v>
      </c>
      <c r="AB39" s="610" t="str">
        <f>' ---'!BC46</f>
        <v/>
      </c>
      <c r="AC39" s="611">
        <f>' ---'!AV46</f>
        <v>0</v>
      </c>
      <c r="AD39" s="296">
        <f>' ---'!AW46</f>
        <v>0</v>
      </c>
      <c r="AE39" s="297" t="s">
        <v>12</v>
      </c>
      <c r="AF39" s="298">
        <f>' ---'!AY46</f>
        <v>0</v>
      </c>
      <c r="AG39" s="612">
        <f>' ---'!AZ46</f>
        <v>0</v>
      </c>
      <c r="AH39" s="493">
        <v>5.0</v>
      </c>
      <c r="AI39" s="180">
        <v>5.0</v>
      </c>
      <c r="AJ39" s="517" t="str">
        <f>' ---'!BK46</f>
        <v/>
      </c>
      <c r="AK39" s="519">
        <f>' ---'!BD46</f>
        <v>0</v>
      </c>
      <c r="AL39" s="199">
        <f>' ---'!BE46</f>
        <v>0</v>
      </c>
      <c r="AM39" s="200" t="s">
        <v>12</v>
      </c>
      <c r="AN39" s="201">
        <f>' ---'!BG46</f>
        <v>0</v>
      </c>
      <c r="AO39" s="518">
        <f>' ---'!BH46</f>
        <v>0</v>
      </c>
      <c r="AP39" s="485">
        <v>5.0</v>
      </c>
      <c r="BL39" s="150"/>
      <c r="BM39" s="150"/>
      <c r="BN39" s="150"/>
      <c r="BO39" s="150"/>
      <c r="BP39" s="150"/>
      <c r="BQ39" s="150"/>
      <c r="BR39" s="150"/>
    </row>
    <row r="40" ht="15.75" customHeight="1">
      <c r="A40" s="568">
        <v>22.0</v>
      </c>
      <c r="B40" s="586"/>
      <c r="C40" s="586"/>
      <c r="D40" s="150"/>
      <c r="E40" s="150"/>
      <c r="J40" s="485">
        <v>6.0</v>
      </c>
      <c r="K40" s="609">
        <v>6.0</v>
      </c>
      <c r="L40" s="610" t="str">
        <f>'2_ kolo'!BC47</f>
        <v/>
      </c>
      <c r="M40" s="611">
        <f>'2_ kolo'!AV47</f>
        <v>0</v>
      </c>
      <c r="N40" s="296">
        <f>'2_ kolo'!AW47</f>
        <v>0</v>
      </c>
      <c r="O40" s="297" t="s">
        <v>12</v>
      </c>
      <c r="P40" s="298">
        <f>'2_ kolo'!AY47</f>
        <v>0</v>
      </c>
      <c r="Q40" s="612">
        <f>'2_ kolo'!AZ47</f>
        <v>0</v>
      </c>
      <c r="R40" s="493">
        <v>6.0</v>
      </c>
      <c r="S40" s="180">
        <v>6.0</v>
      </c>
      <c r="T40" s="517" t="str">
        <f>'2_ kolo'!BK47</f>
        <v/>
      </c>
      <c r="U40" s="519">
        <f>'2_ kolo'!BD47</f>
        <v>0</v>
      </c>
      <c r="V40" s="199">
        <f>'2_ kolo'!BE47</f>
        <v>0</v>
      </c>
      <c r="W40" s="200" t="s">
        <v>12</v>
      </c>
      <c r="X40" s="201">
        <f>'2_ kolo'!BG47</f>
        <v>0</v>
      </c>
      <c r="Y40" s="518">
        <f>'2_ kolo'!BH47</f>
        <v>0</v>
      </c>
      <c r="Z40" s="485">
        <v>6.0</v>
      </c>
      <c r="AA40" s="609">
        <v>6.0</v>
      </c>
      <c r="AB40" s="610" t="str">
        <f>' ---'!BC47</f>
        <v/>
      </c>
      <c r="AC40" s="611">
        <f>' ---'!AV47</f>
        <v>0</v>
      </c>
      <c r="AD40" s="296">
        <f>' ---'!AW47</f>
        <v>0</v>
      </c>
      <c r="AE40" s="297" t="s">
        <v>12</v>
      </c>
      <c r="AF40" s="298">
        <f>' ---'!AY47</f>
        <v>0</v>
      </c>
      <c r="AG40" s="612">
        <f>' ---'!AZ47</f>
        <v>0</v>
      </c>
      <c r="AH40" s="493">
        <v>6.0</v>
      </c>
      <c r="AI40" s="180">
        <v>6.0</v>
      </c>
      <c r="AJ40" s="517" t="str">
        <f>' ---'!BK47</f>
        <v/>
      </c>
      <c r="AK40" s="519">
        <f>' ---'!BD47</f>
        <v>0</v>
      </c>
      <c r="AL40" s="199">
        <f>' ---'!BE47</f>
        <v>0</v>
      </c>
      <c r="AM40" s="200" t="s">
        <v>12</v>
      </c>
      <c r="AN40" s="201">
        <f>' ---'!BG47</f>
        <v>0</v>
      </c>
      <c r="AO40" s="518">
        <f>' ---'!BH47</f>
        <v>0</v>
      </c>
      <c r="AP40" s="485">
        <v>6.0</v>
      </c>
      <c r="BL40" s="150"/>
      <c r="BM40" s="150"/>
      <c r="BN40" s="150"/>
      <c r="BO40" s="150"/>
      <c r="BP40" s="150"/>
      <c r="BQ40" s="150"/>
      <c r="BR40" s="150"/>
    </row>
    <row r="41" ht="15.75" customHeight="1">
      <c r="A41" s="568">
        <v>23.0</v>
      </c>
      <c r="B41" s="586"/>
      <c r="C41" s="586"/>
      <c r="D41" s="150"/>
      <c r="E41" s="150"/>
      <c r="J41" s="485">
        <v>7.0</v>
      </c>
      <c r="K41" s="609">
        <v>7.0</v>
      </c>
      <c r="L41" s="610" t="str">
        <f>'2_ kolo'!BC48</f>
        <v/>
      </c>
      <c r="M41" s="611">
        <f>'2_ kolo'!AV48</f>
        <v>0</v>
      </c>
      <c r="N41" s="296">
        <f>'2_ kolo'!AW48</f>
        <v>0</v>
      </c>
      <c r="O41" s="297" t="s">
        <v>12</v>
      </c>
      <c r="P41" s="298">
        <f>'2_ kolo'!AY48</f>
        <v>0</v>
      </c>
      <c r="Q41" s="612">
        <f>'2_ kolo'!AZ48</f>
        <v>0</v>
      </c>
      <c r="R41" s="493">
        <v>7.0</v>
      </c>
      <c r="S41" s="180">
        <v>7.0</v>
      </c>
      <c r="T41" s="517" t="str">
        <f>'2_ kolo'!BK48</f>
        <v/>
      </c>
      <c r="U41" s="519">
        <f>'2_ kolo'!BD48</f>
        <v>0</v>
      </c>
      <c r="V41" s="199">
        <f>'2_ kolo'!BE48</f>
        <v>0</v>
      </c>
      <c r="W41" s="200" t="s">
        <v>12</v>
      </c>
      <c r="X41" s="201">
        <f>'2_ kolo'!BG48</f>
        <v>0</v>
      </c>
      <c r="Y41" s="518">
        <f>'2_ kolo'!BH48</f>
        <v>0</v>
      </c>
      <c r="Z41" s="485">
        <v>7.0</v>
      </c>
      <c r="AA41" s="609">
        <v>7.0</v>
      </c>
      <c r="AB41" s="610" t="str">
        <f>' ---'!BC48</f>
        <v/>
      </c>
      <c r="AC41" s="611">
        <f>' ---'!AV48</f>
        <v>0</v>
      </c>
      <c r="AD41" s="296">
        <f>' ---'!AW48</f>
        <v>0</v>
      </c>
      <c r="AE41" s="297" t="s">
        <v>12</v>
      </c>
      <c r="AF41" s="298">
        <f>' ---'!AY48</f>
        <v>0</v>
      </c>
      <c r="AG41" s="612">
        <f>' ---'!AZ48</f>
        <v>0</v>
      </c>
      <c r="AH41" s="493">
        <v>7.0</v>
      </c>
      <c r="AI41" s="180">
        <v>7.0</v>
      </c>
      <c r="AJ41" s="517" t="str">
        <f>' ---'!BK48</f>
        <v/>
      </c>
      <c r="AK41" s="519">
        <f>' ---'!BD48</f>
        <v>0</v>
      </c>
      <c r="AL41" s="199">
        <f>' ---'!BE48</f>
        <v>0</v>
      </c>
      <c r="AM41" s="200" t="s">
        <v>12</v>
      </c>
      <c r="AN41" s="201">
        <f>' ---'!BG48</f>
        <v>0</v>
      </c>
      <c r="AO41" s="518">
        <f>' ---'!BH48</f>
        <v>0</v>
      </c>
      <c r="AP41" s="485">
        <v>7.0</v>
      </c>
      <c r="BL41" s="150"/>
      <c r="BM41" s="150"/>
      <c r="BN41" s="150"/>
      <c r="BO41" s="150"/>
      <c r="BP41" s="150"/>
      <c r="BQ41" s="150"/>
      <c r="BR41" s="150"/>
    </row>
    <row r="42" ht="15.75" customHeight="1">
      <c r="A42" s="568">
        <v>24.0</v>
      </c>
      <c r="B42" s="586"/>
      <c r="C42" s="586"/>
      <c r="D42" s="150"/>
      <c r="E42" s="150"/>
      <c r="J42" s="485">
        <v>8.0</v>
      </c>
      <c r="K42" s="609">
        <v>8.0</v>
      </c>
      <c r="L42" s="614" t="str">
        <f>'2_ kolo'!BC49</f>
        <v/>
      </c>
      <c r="M42" s="615">
        <f>'2_ kolo'!AV49</f>
        <v>0</v>
      </c>
      <c r="N42" s="305">
        <f>'2_ kolo'!AW49</f>
        <v>0</v>
      </c>
      <c r="O42" s="306" t="s">
        <v>12</v>
      </c>
      <c r="P42" s="307">
        <f>'2_ kolo'!AY49</f>
        <v>0</v>
      </c>
      <c r="Q42" s="616">
        <f>'2_ kolo'!AZ49</f>
        <v>0</v>
      </c>
      <c r="R42" s="493">
        <v>8.0</v>
      </c>
      <c r="S42" s="180">
        <v>8.0</v>
      </c>
      <c r="T42" s="524" t="str">
        <f>'2_ kolo'!BK49</f>
        <v/>
      </c>
      <c r="U42" s="525">
        <f>'2_ kolo'!BD49</f>
        <v>0</v>
      </c>
      <c r="V42" s="219">
        <f>'2_ kolo'!BE49</f>
        <v>0</v>
      </c>
      <c r="W42" s="220" t="s">
        <v>12</v>
      </c>
      <c r="X42" s="221">
        <f>'2_ kolo'!BG49</f>
        <v>0</v>
      </c>
      <c r="Y42" s="530">
        <f>'2_ kolo'!BH49</f>
        <v>0</v>
      </c>
      <c r="Z42" s="485">
        <v>8.0</v>
      </c>
      <c r="AA42" s="609">
        <v>8.0</v>
      </c>
      <c r="AB42" s="614" t="str">
        <f>' ---'!BC49</f>
        <v/>
      </c>
      <c r="AC42" s="615">
        <f>' ---'!AV49</f>
        <v>0</v>
      </c>
      <c r="AD42" s="305">
        <f>' ---'!AW49</f>
        <v>0</v>
      </c>
      <c r="AE42" s="306" t="s">
        <v>12</v>
      </c>
      <c r="AF42" s="307">
        <f>' ---'!AY49</f>
        <v>0</v>
      </c>
      <c r="AG42" s="616">
        <f>' ---'!AZ49</f>
        <v>0</v>
      </c>
      <c r="AH42" s="493">
        <v>8.0</v>
      </c>
      <c r="AI42" s="180">
        <v>8.0</v>
      </c>
      <c r="AJ42" s="524" t="str">
        <f>' ---'!BK49</f>
        <v/>
      </c>
      <c r="AK42" s="525">
        <f>' ---'!BD49</f>
        <v>0</v>
      </c>
      <c r="AL42" s="219">
        <f>' ---'!BE49</f>
        <v>0</v>
      </c>
      <c r="AM42" s="220" t="s">
        <v>12</v>
      </c>
      <c r="AN42" s="221">
        <f>' ---'!BG49</f>
        <v>0</v>
      </c>
      <c r="AO42" s="530">
        <f>' ---'!BH49</f>
        <v>0</v>
      </c>
      <c r="AP42" s="485">
        <v>8.0</v>
      </c>
      <c r="BL42" s="150"/>
      <c r="BM42" s="150"/>
      <c r="BN42" s="150"/>
      <c r="BO42" s="150"/>
      <c r="BP42" s="150"/>
      <c r="BQ42" s="150"/>
      <c r="BR42" s="150"/>
    </row>
    <row r="43" ht="15.75" customHeight="1">
      <c r="A43" s="568">
        <v>25.0</v>
      </c>
      <c r="B43" s="586"/>
      <c r="C43" s="586"/>
      <c r="D43" s="150"/>
      <c r="E43" s="150"/>
      <c r="J43" s="485">
        <v>9.0</v>
      </c>
      <c r="K43" s="609">
        <v>9.0</v>
      </c>
      <c r="L43" s="614" t="str">
        <f>'2_ kolo'!BC50</f>
        <v/>
      </c>
      <c r="M43" s="615">
        <f>'2_ kolo'!AV50</f>
        <v>0</v>
      </c>
      <c r="N43" s="305">
        <f>'2_ kolo'!AW50</f>
        <v>0</v>
      </c>
      <c r="O43" s="306" t="s">
        <v>12</v>
      </c>
      <c r="P43" s="307">
        <f>'2_ kolo'!AY50</f>
        <v>0</v>
      </c>
      <c r="Q43" s="616">
        <f>'2_ kolo'!AZ50</f>
        <v>0</v>
      </c>
      <c r="R43" s="493">
        <v>9.0</v>
      </c>
      <c r="S43" s="180">
        <v>9.0</v>
      </c>
      <c r="T43" s="524" t="str">
        <f>'2_ kolo'!BK50</f>
        <v/>
      </c>
      <c r="U43" s="525">
        <f>'2_ kolo'!BD50</f>
        <v>0</v>
      </c>
      <c r="V43" s="219">
        <f>'2_ kolo'!BE50</f>
        <v>0</v>
      </c>
      <c r="W43" s="220" t="s">
        <v>12</v>
      </c>
      <c r="X43" s="221">
        <f>'2_ kolo'!BG50</f>
        <v>0</v>
      </c>
      <c r="Y43" s="530">
        <f>'2_ kolo'!BH50</f>
        <v>0</v>
      </c>
      <c r="Z43" s="485">
        <v>9.0</v>
      </c>
      <c r="AA43" s="609">
        <v>9.0</v>
      </c>
      <c r="AB43" s="614" t="str">
        <f>' ---'!BC50</f>
        <v/>
      </c>
      <c r="AC43" s="615">
        <f>' ---'!AV50</f>
        <v>0</v>
      </c>
      <c r="AD43" s="305">
        <f>' ---'!AW50</f>
        <v>0</v>
      </c>
      <c r="AE43" s="306" t="s">
        <v>12</v>
      </c>
      <c r="AF43" s="307">
        <f>' ---'!AY50</f>
        <v>0</v>
      </c>
      <c r="AG43" s="616">
        <f>' ---'!AZ50</f>
        <v>0</v>
      </c>
      <c r="AH43" s="493">
        <v>9.0</v>
      </c>
      <c r="AI43" s="180">
        <v>9.0</v>
      </c>
      <c r="AJ43" s="524" t="str">
        <f>' ---'!BK50</f>
        <v/>
      </c>
      <c r="AK43" s="525">
        <f>' ---'!BD50</f>
        <v>0</v>
      </c>
      <c r="AL43" s="219">
        <f>' ---'!BE50</f>
        <v>0</v>
      </c>
      <c r="AM43" s="220" t="s">
        <v>12</v>
      </c>
      <c r="AN43" s="221">
        <f>' ---'!BG50</f>
        <v>0</v>
      </c>
      <c r="AO43" s="530">
        <f>' ---'!BH50</f>
        <v>0</v>
      </c>
      <c r="AP43" s="485">
        <v>9.0</v>
      </c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L43" s="150"/>
      <c r="BM43" s="150"/>
      <c r="BN43" s="150"/>
      <c r="BO43" s="150"/>
      <c r="BP43" s="150"/>
      <c r="BQ43" s="150"/>
      <c r="BR43" s="150"/>
    </row>
    <row r="44" ht="15.75" customHeight="1">
      <c r="A44" s="568">
        <v>26.0</v>
      </c>
      <c r="B44" s="586"/>
      <c r="C44" s="586"/>
      <c r="D44" s="150"/>
      <c r="E44" s="150"/>
      <c r="J44" s="485">
        <v>10.0</v>
      </c>
      <c r="K44" s="609">
        <v>10.0</v>
      </c>
      <c r="L44" s="614" t="str">
        <f>'2_ kolo'!BC51</f>
        <v/>
      </c>
      <c r="M44" s="615">
        <f>'2_ kolo'!AV51</f>
        <v>0</v>
      </c>
      <c r="N44" s="305">
        <f>'2_ kolo'!AW51</f>
        <v>0</v>
      </c>
      <c r="O44" s="306" t="s">
        <v>12</v>
      </c>
      <c r="P44" s="307">
        <f>'2_ kolo'!AY51</f>
        <v>0</v>
      </c>
      <c r="Q44" s="616">
        <f>'2_ kolo'!AZ51</f>
        <v>0</v>
      </c>
      <c r="R44" s="493">
        <v>10.0</v>
      </c>
      <c r="S44" s="180">
        <v>10.0</v>
      </c>
      <c r="T44" s="524" t="str">
        <f>'2_ kolo'!BK51</f>
        <v/>
      </c>
      <c r="U44" s="525">
        <f>'2_ kolo'!BD51</f>
        <v>0</v>
      </c>
      <c r="V44" s="219">
        <f>'2_ kolo'!BE51</f>
        <v>0</v>
      </c>
      <c r="W44" s="220" t="s">
        <v>12</v>
      </c>
      <c r="X44" s="221">
        <f>'2_ kolo'!BG51</f>
        <v>0</v>
      </c>
      <c r="Y44" s="530">
        <f>'2_ kolo'!BH51</f>
        <v>0</v>
      </c>
      <c r="Z44" s="485">
        <v>10.0</v>
      </c>
      <c r="AA44" s="609">
        <v>10.0</v>
      </c>
      <c r="AB44" s="614" t="str">
        <f>' ---'!BC51</f>
        <v/>
      </c>
      <c r="AC44" s="615">
        <f>' ---'!AV51</f>
        <v>0</v>
      </c>
      <c r="AD44" s="305">
        <f>' ---'!AW51</f>
        <v>0</v>
      </c>
      <c r="AE44" s="306" t="s">
        <v>12</v>
      </c>
      <c r="AF44" s="307">
        <f>' ---'!AY51</f>
        <v>0</v>
      </c>
      <c r="AG44" s="616">
        <f>' ---'!AZ51</f>
        <v>0</v>
      </c>
      <c r="AH44" s="493">
        <v>10.0</v>
      </c>
      <c r="AI44" s="180">
        <v>10.0</v>
      </c>
      <c r="AJ44" s="524" t="str">
        <f>' ---'!BK51</f>
        <v/>
      </c>
      <c r="AK44" s="525">
        <f>' ---'!BD51</f>
        <v>0</v>
      </c>
      <c r="AL44" s="219">
        <f>' ---'!BE51</f>
        <v>0</v>
      </c>
      <c r="AM44" s="220" t="s">
        <v>12</v>
      </c>
      <c r="AN44" s="221">
        <f>' ---'!BG51</f>
        <v>0</v>
      </c>
      <c r="AO44" s="530">
        <f>' ---'!BH51</f>
        <v>0</v>
      </c>
      <c r="AP44" s="485">
        <v>10.0</v>
      </c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L44" s="150"/>
      <c r="BM44" s="150"/>
      <c r="BN44" s="150"/>
      <c r="BO44" s="150"/>
      <c r="BP44" s="150"/>
      <c r="BQ44" s="150"/>
      <c r="BR44" s="150"/>
    </row>
    <row r="45" ht="15.75" customHeight="1">
      <c r="A45" s="568">
        <v>27.0</v>
      </c>
      <c r="B45" s="586"/>
      <c r="C45" s="586"/>
      <c r="D45" s="150"/>
      <c r="E45" s="150"/>
      <c r="J45" s="485">
        <v>11.0</v>
      </c>
      <c r="K45" s="609">
        <v>11.0</v>
      </c>
      <c r="L45" s="614" t="str">
        <f>'2_ kolo'!BC52</f>
        <v/>
      </c>
      <c r="M45" s="615">
        <f>'2_ kolo'!AV52</f>
        <v>0</v>
      </c>
      <c r="N45" s="305">
        <f>'2_ kolo'!AW52</f>
        <v>0</v>
      </c>
      <c r="O45" s="306" t="s">
        <v>12</v>
      </c>
      <c r="P45" s="307">
        <f>'2_ kolo'!AY52</f>
        <v>0</v>
      </c>
      <c r="Q45" s="616">
        <f>'2_ kolo'!AZ52</f>
        <v>0</v>
      </c>
      <c r="R45" s="493">
        <v>11.0</v>
      </c>
      <c r="S45" s="180">
        <v>11.0</v>
      </c>
      <c r="T45" s="524" t="str">
        <f>'2_ kolo'!BK52</f>
        <v/>
      </c>
      <c r="U45" s="525">
        <f>'2_ kolo'!BD52</f>
        <v>0</v>
      </c>
      <c r="V45" s="219">
        <f>'2_ kolo'!BE52</f>
        <v>0</v>
      </c>
      <c r="W45" s="220" t="s">
        <v>12</v>
      </c>
      <c r="X45" s="221">
        <f>'2_ kolo'!BG52</f>
        <v>0</v>
      </c>
      <c r="Y45" s="530">
        <f>'2_ kolo'!BH52</f>
        <v>0</v>
      </c>
      <c r="Z45" s="485">
        <v>11.0</v>
      </c>
      <c r="AA45" s="609">
        <v>11.0</v>
      </c>
      <c r="AB45" s="614" t="str">
        <f>' ---'!BC52</f>
        <v/>
      </c>
      <c r="AC45" s="615">
        <f>' ---'!AV52</f>
        <v>0</v>
      </c>
      <c r="AD45" s="305">
        <f>' ---'!AW52</f>
        <v>0</v>
      </c>
      <c r="AE45" s="306" t="s">
        <v>12</v>
      </c>
      <c r="AF45" s="307">
        <f>' ---'!AY52</f>
        <v>0</v>
      </c>
      <c r="AG45" s="616">
        <f>' ---'!AZ52</f>
        <v>0</v>
      </c>
      <c r="AH45" s="493">
        <v>11.0</v>
      </c>
      <c r="AI45" s="180">
        <v>11.0</v>
      </c>
      <c r="AJ45" s="524" t="str">
        <f>' ---'!BK52</f>
        <v/>
      </c>
      <c r="AK45" s="525">
        <f>' ---'!BD52</f>
        <v>0</v>
      </c>
      <c r="AL45" s="219">
        <f>' ---'!BE52</f>
        <v>0</v>
      </c>
      <c r="AM45" s="220" t="s">
        <v>12</v>
      </c>
      <c r="AN45" s="221">
        <f>' ---'!BG52</f>
        <v>0</v>
      </c>
      <c r="AO45" s="530">
        <f>' ---'!BH52</f>
        <v>0</v>
      </c>
      <c r="AP45" s="485">
        <v>11.0</v>
      </c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L45" s="150"/>
      <c r="BM45" s="150"/>
      <c r="BN45" s="150"/>
      <c r="BO45" s="150"/>
      <c r="BP45" s="150"/>
      <c r="BQ45" s="150"/>
      <c r="BR45" s="150"/>
    </row>
    <row r="46" ht="15.75" customHeight="1">
      <c r="A46" s="568">
        <v>28.0</v>
      </c>
      <c r="B46" s="586"/>
      <c r="C46" s="586"/>
      <c r="D46" s="150"/>
      <c r="E46" s="150"/>
      <c r="J46" s="485">
        <v>12.0</v>
      </c>
      <c r="K46" s="609">
        <v>12.0</v>
      </c>
      <c r="L46" s="614" t="str">
        <f>'2_ kolo'!BC53</f>
        <v/>
      </c>
      <c r="M46" s="615">
        <f>'2_ kolo'!AV53</f>
        <v>0</v>
      </c>
      <c r="N46" s="305">
        <f>'2_ kolo'!AW53</f>
        <v>0</v>
      </c>
      <c r="O46" s="306" t="s">
        <v>12</v>
      </c>
      <c r="P46" s="307">
        <f>'2_ kolo'!AY53</f>
        <v>0</v>
      </c>
      <c r="Q46" s="616">
        <f>'2_ kolo'!AZ53</f>
        <v>0</v>
      </c>
      <c r="R46" s="493">
        <v>12.0</v>
      </c>
      <c r="S46" s="180">
        <v>12.0</v>
      </c>
      <c r="T46" s="524" t="str">
        <f>'2_ kolo'!BK53</f>
        <v/>
      </c>
      <c r="U46" s="525">
        <f>'2_ kolo'!BD53</f>
        <v>0</v>
      </c>
      <c r="V46" s="219">
        <f>'2_ kolo'!BE53</f>
        <v>0</v>
      </c>
      <c r="W46" s="220" t="s">
        <v>12</v>
      </c>
      <c r="X46" s="221">
        <f>'2_ kolo'!BG53</f>
        <v>0</v>
      </c>
      <c r="Y46" s="530">
        <f>'2_ kolo'!BH53</f>
        <v>0</v>
      </c>
      <c r="Z46" s="485">
        <v>12.0</v>
      </c>
      <c r="AA46" s="609">
        <v>12.0</v>
      </c>
      <c r="AB46" s="614" t="str">
        <f>' ---'!BC53</f>
        <v/>
      </c>
      <c r="AC46" s="615">
        <f>' ---'!AV53</f>
        <v>0</v>
      </c>
      <c r="AD46" s="305">
        <f>' ---'!AW53</f>
        <v>0</v>
      </c>
      <c r="AE46" s="306" t="s">
        <v>12</v>
      </c>
      <c r="AF46" s="307">
        <f>' ---'!AY53</f>
        <v>0</v>
      </c>
      <c r="AG46" s="616">
        <f>' ---'!AZ53</f>
        <v>0</v>
      </c>
      <c r="AH46" s="493">
        <v>12.0</v>
      </c>
      <c r="AI46" s="180">
        <v>12.0</v>
      </c>
      <c r="AJ46" s="524" t="str">
        <f>' ---'!BK53</f>
        <v/>
      </c>
      <c r="AK46" s="525">
        <f>' ---'!BD53</f>
        <v>0</v>
      </c>
      <c r="AL46" s="219">
        <f>' ---'!BE53</f>
        <v>0</v>
      </c>
      <c r="AM46" s="220" t="s">
        <v>12</v>
      </c>
      <c r="AN46" s="221">
        <f>' ---'!BG53</f>
        <v>0</v>
      </c>
      <c r="AO46" s="530">
        <f>' ---'!BH53</f>
        <v>0</v>
      </c>
      <c r="AP46" s="485">
        <v>12.0</v>
      </c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L46" s="150"/>
      <c r="BM46" s="150"/>
      <c r="BN46" s="150"/>
      <c r="BO46" s="150"/>
      <c r="BP46" s="150"/>
      <c r="BQ46" s="150"/>
      <c r="BR46" s="150"/>
    </row>
    <row r="47" ht="15.75" customHeight="1">
      <c r="A47" s="568">
        <v>29.0</v>
      </c>
      <c r="B47" s="586"/>
      <c r="C47" s="586"/>
      <c r="D47" s="150"/>
      <c r="E47" s="150"/>
      <c r="J47" s="485">
        <v>13.0</v>
      </c>
      <c r="K47" s="609">
        <v>13.0</v>
      </c>
      <c r="L47" s="614" t="str">
        <f>'2_ kolo'!BC54</f>
        <v/>
      </c>
      <c r="M47" s="615">
        <f>'2_ kolo'!AV54</f>
        <v>0</v>
      </c>
      <c r="N47" s="305">
        <f>'2_ kolo'!AW54</f>
        <v>0</v>
      </c>
      <c r="O47" s="306" t="s">
        <v>12</v>
      </c>
      <c r="P47" s="307">
        <f>'2_ kolo'!AY54</f>
        <v>0</v>
      </c>
      <c r="Q47" s="616">
        <f>'2_ kolo'!AZ54</f>
        <v>0</v>
      </c>
      <c r="R47" s="493">
        <v>13.0</v>
      </c>
      <c r="S47" s="180">
        <v>13.0</v>
      </c>
      <c r="T47" s="524" t="str">
        <f>'2_ kolo'!BK54</f>
        <v/>
      </c>
      <c r="U47" s="525">
        <f>'2_ kolo'!BD54</f>
        <v>0</v>
      </c>
      <c r="V47" s="219">
        <f>'2_ kolo'!BE54</f>
        <v>0</v>
      </c>
      <c r="W47" s="220" t="s">
        <v>12</v>
      </c>
      <c r="X47" s="221">
        <f>'2_ kolo'!BG54</f>
        <v>0</v>
      </c>
      <c r="Y47" s="530">
        <f>'2_ kolo'!BH54</f>
        <v>0</v>
      </c>
      <c r="Z47" s="485">
        <v>13.0</v>
      </c>
      <c r="AA47" s="609">
        <v>13.0</v>
      </c>
      <c r="AB47" s="614" t="str">
        <f>' ---'!BC54</f>
        <v/>
      </c>
      <c r="AC47" s="615">
        <f>' ---'!AV54</f>
        <v>0</v>
      </c>
      <c r="AD47" s="305">
        <f>' ---'!AW54</f>
        <v>0</v>
      </c>
      <c r="AE47" s="306" t="s">
        <v>12</v>
      </c>
      <c r="AF47" s="307">
        <f>' ---'!AY54</f>
        <v>0</v>
      </c>
      <c r="AG47" s="616">
        <f>' ---'!AZ54</f>
        <v>0</v>
      </c>
      <c r="AH47" s="493">
        <v>13.0</v>
      </c>
      <c r="AI47" s="180">
        <v>13.0</v>
      </c>
      <c r="AJ47" s="524" t="str">
        <f>' ---'!BK54</f>
        <v/>
      </c>
      <c r="AK47" s="525">
        <f>' ---'!BD54</f>
        <v>0</v>
      </c>
      <c r="AL47" s="219">
        <f>' ---'!BE54</f>
        <v>0</v>
      </c>
      <c r="AM47" s="220" t="s">
        <v>12</v>
      </c>
      <c r="AN47" s="221">
        <f>' ---'!BG54</f>
        <v>0</v>
      </c>
      <c r="AO47" s="530">
        <f>' ---'!BH54</f>
        <v>0</v>
      </c>
      <c r="AP47" s="485">
        <v>13.0</v>
      </c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L47" s="150"/>
      <c r="BM47" s="150"/>
      <c r="BN47" s="150"/>
      <c r="BO47" s="150"/>
      <c r="BP47" s="150"/>
      <c r="BQ47" s="150"/>
      <c r="BR47" s="150"/>
    </row>
    <row r="48" ht="15.75" customHeight="1">
      <c r="A48" s="617">
        <v>30.0</v>
      </c>
      <c r="B48" s="586"/>
      <c r="C48" s="586"/>
      <c r="D48" s="150"/>
      <c r="E48" s="150"/>
      <c r="J48" s="485">
        <v>14.0</v>
      </c>
      <c r="K48" s="609">
        <v>14.0</v>
      </c>
      <c r="L48" s="614" t="str">
        <f>'2_ kolo'!BC55</f>
        <v/>
      </c>
      <c r="M48" s="615">
        <f>'2_ kolo'!AV55</f>
        <v>0</v>
      </c>
      <c r="N48" s="305">
        <f>'2_ kolo'!AW55</f>
        <v>0</v>
      </c>
      <c r="O48" s="306" t="s">
        <v>12</v>
      </c>
      <c r="P48" s="307">
        <f>'2_ kolo'!AY55</f>
        <v>0</v>
      </c>
      <c r="Q48" s="616">
        <f>'2_ kolo'!AZ55</f>
        <v>0</v>
      </c>
      <c r="R48" s="493">
        <v>14.0</v>
      </c>
      <c r="S48" s="180">
        <v>14.0</v>
      </c>
      <c r="T48" s="524" t="str">
        <f>'2_ kolo'!BK55</f>
        <v/>
      </c>
      <c r="U48" s="525">
        <f>'2_ kolo'!BD55</f>
        <v>0</v>
      </c>
      <c r="V48" s="219">
        <f>'2_ kolo'!BE55</f>
        <v>0</v>
      </c>
      <c r="W48" s="220" t="s">
        <v>12</v>
      </c>
      <c r="X48" s="221">
        <f>'2_ kolo'!BG55</f>
        <v>0</v>
      </c>
      <c r="Y48" s="530">
        <f>'2_ kolo'!BH55</f>
        <v>0</v>
      </c>
      <c r="Z48" s="485">
        <v>14.0</v>
      </c>
      <c r="AA48" s="609">
        <v>14.0</v>
      </c>
      <c r="AB48" s="614" t="str">
        <f>' ---'!BC55</f>
        <v/>
      </c>
      <c r="AC48" s="615">
        <f>' ---'!AV55</f>
        <v>0</v>
      </c>
      <c r="AD48" s="305">
        <f>' ---'!AW55</f>
        <v>0</v>
      </c>
      <c r="AE48" s="306" t="s">
        <v>12</v>
      </c>
      <c r="AF48" s="307">
        <f>' ---'!AY55</f>
        <v>0</v>
      </c>
      <c r="AG48" s="616">
        <f>' ---'!AZ55</f>
        <v>0</v>
      </c>
      <c r="AH48" s="493">
        <v>14.0</v>
      </c>
      <c r="AI48" s="180">
        <v>14.0</v>
      </c>
      <c r="AJ48" s="524" t="str">
        <f>' ---'!BK55</f>
        <v/>
      </c>
      <c r="AK48" s="525">
        <f>' ---'!BD55</f>
        <v>0</v>
      </c>
      <c r="AL48" s="219">
        <f>' ---'!BE55</f>
        <v>0</v>
      </c>
      <c r="AM48" s="220" t="s">
        <v>12</v>
      </c>
      <c r="AN48" s="221">
        <f>' ---'!BG55</f>
        <v>0</v>
      </c>
      <c r="AO48" s="530">
        <f>' ---'!BH55</f>
        <v>0</v>
      </c>
      <c r="AP48" s="485">
        <v>14.0</v>
      </c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L48" s="150"/>
      <c r="BM48" s="150"/>
      <c r="BN48" s="150"/>
      <c r="BO48" s="150"/>
      <c r="BP48" s="150"/>
      <c r="BQ48" s="150"/>
      <c r="BR48" s="150"/>
    </row>
    <row r="49" ht="16.5" customHeight="1">
      <c r="A49" s="150"/>
      <c r="B49" s="150"/>
      <c r="C49" s="150"/>
      <c r="D49" s="150"/>
      <c r="E49" s="150"/>
      <c r="J49" s="485">
        <v>15.0</v>
      </c>
      <c r="K49" s="618">
        <v>15.0</v>
      </c>
      <c r="L49" s="619" t="str">
        <f>'2_ kolo'!BC56</f>
        <v/>
      </c>
      <c r="M49" s="620">
        <f>'2_ kolo'!AV56</f>
        <v>0</v>
      </c>
      <c r="N49" s="621">
        <f>'2_ kolo'!AW56</f>
        <v>0</v>
      </c>
      <c r="O49" s="622" t="s">
        <v>12</v>
      </c>
      <c r="P49" s="623">
        <f>'2_ kolo'!AY56</f>
        <v>0</v>
      </c>
      <c r="Q49" s="624">
        <f>'2_ kolo'!AZ56</f>
        <v>0</v>
      </c>
      <c r="R49" s="493">
        <v>15.0</v>
      </c>
      <c r="S49" s="230">
        <v>15.0</v>
      </c>
      <c r="T49" s="539" t="str">
        <f>'2_ kolo'!BK56</f>
        <v/>
      </c>
      <c r="U49" s="540">
        <f>'2_ kolo'!BD56</f>
        <v>0</v>
      </c>
      <c r="V49" s="541">
        <f>'2_ kolo'!BE56</f>
        <v>0</v>
      </c>
      <c r="W49" s="542" t="s">
        <v>12</v>
      </c>
      <c r="X49" s="543">
        <f>'2_ kolo'!BG56</f>
        <v>0</v>
      </c>
      <c r="Y49" s="544">
        <f>'2_ kolo'!BH56</f>
        <v>0</v>
      </c>
      <c r="Z49" s="485">
        <v>15.0</v>
      </c>
      <c r="AA49" s="618">
        <v>15.0</v>
      </c>
      <c r="AB49" s="619" t="str">
        <f>' ---'!BC56</f>
        <v/>
      </c>
      <c r="AC49" s="620">
        <f>' ---'!AV56</f>
        <v>0</v>
      </c>
      <c r="AD49" s="621">
        <f>' ---'!AW56</f>
        <v>0</v>
      </c>
      <c r="AE49" s="622" t="s">
        <v>12</v>
      </c>
      <c r="AF49" s="623">
        <f>' ---'!AY56</f>
        <v>0</v>
      </c>
      <c r="AG49" s="624">
        <f>' ---'!AZ56</f>
        <v>0</v>
      </c>
      <c r="AH49" s="493">
        <v>15.0</v>
      </c>
      <c r="AI49" s="230">
        <v>15.0</v>
      </c>
      <c r="AJ49" s="539" t="str">
        <f>' ---'!BK56</f>
        <v/>
      </c>
      <c r="AK49" s="540">
        <f>' ---'!BD56</f>
        <v>0</v>
      </c>
      <c r="AL49" s="541">
        <f>' ---'!BE56</f>
        <v>0</v>
      </c>
      <c r="AM49" s="542" t="s">
        <v>12</v>
      </c>
      <c r="AN49" s="543">
        <f>' ---'!BG56</f>
        <v>0</v>
      </c>
      <c r="AO49" s="544">
        <f>' ---'!BH56</f>
        <v>0</v>
      </c>
      <c r="AP49" s="485">
        <v>15.0</v>
      </c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L49" s="150"/>
      <c r="BM49" s="150"/>
      <c r="BN49" s="150"/>
      <c r="BO49" s="150"/>
      <c r="BP49" s="150"/>
      <c r="BQ49" s="150"/>
      <c r="BR49" s="150"/>
    </row>
    <row r="50" ht="18.7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625" t="s">
        <v>83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625" t="s">
        <v>84</v>
      </c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L50" s="150"/>
      <c r="BM50" s="150"/>
      <c r="BN50" s="150"/>
      <c r="BO50" s="150"/>
      <c r="BP50" s="150"/>
      <c r="BQ50" s="150"/>
      <c r="BR50" s="150"/>
    </row>
    <row r="51" ht="18.7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550"/>
      <c r="K51" s="151"/>
      <c r="L51" s="151"/>
      <c r="M51" s="151"/>
      <c r="N51" s="549" t="s">
        <v>85</v>
      </c>
      <c r="O51" s="151"/>
      <c r="P51" s="151"/>
      <c r="Q51" s="151"/>
      <c r="R51" s="550"/>
      <c r="S51" s="151"/>
      <c r="T51" s="151"/>
      <c r="U51" s="151"/>
      <c r="V51" s="151"/>
      <c r="W51" s="151"/>
      <c r="X51" s="151"/>
      <c r="Y51" s="151"/>
      <c r="Z51" s="550"/>
      <c r="AA51" s="151"/>
      <c r="AB51" s="151"/>
      <c r="AC51" s="151"/>
      <c r="AD51" s="549" t="s">
        <v>86</v>
      </c>
      <c r="AE51" s="151"/>
      <c r="AF51" s="151"/>
      <c r="AG51" s="151"/>
      <c r="AH51" s="550"/>
      <c r="AI51" s="151"/>
      <c r="AJ51" s="151"/>
      <c r="AK51" s="151"/>
      <c r="AL51" s="151"/>
      <c r="AM51" s="151"/>
      <c r="AN51" s="151"/>
      <c r="AO51" s="151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150"/>
      <c r="BK51" s="150"/>
      <c r="BL51" s="150"/>
      <c r="BM51" s="150"/>
      <c r="BN51" s="150"/>
      <c r="BO51" s="150"/>
      <c r="BP51" s="150"/>
      <c r="BQ51" s="150"/>
      <c r="BR51" s="150"/>
    </row>
    <row r="52" ht="16.5" customHeight="1">
      <c r="A52" s="599"/>
      <c r="B52" s="599"/>
      <c r="C52" s="599"/>
      <c r="D52" s="599"/>
      <c r="E52" s="599"/>
      <c r="F52" s="626" t="s">
        <v>57</v>
      </c>
      <c r="G52" s="601"/>
      <c r="H52" s="601"/>
      <c r="I52" s="601"/>
      <c r="J52" s="485">
        <v>1.0</v>
      </c>
      <c r="K52" s="627">
        <v>1.0</v>
      </c>
      <c r="L52" s="628" t="str">
        <f>'2_ kolo'!BC61</f>
        <v/>
      </c>
      <c r="M52" s="629">
        <f>'2_ kolo'!AV61</f>
        <v>0</v>
      </c>
      <c r="N52" s="630">
        <f>'2_ kolo'!AW61</f>
        <v>0</v>
      </c>
      <c r="O52" s="631" t="s">
        <v>12</v>
      </c>
      <c r="P52" s="632">
        <f>'2_ kolo'!AY61</f>
        <v>0</v>
      </c>
      <c r="Q52" s="633">
        <f>'2_ kolo'!AZ61</f>
        <v>0</v>
      </c>
      <c r="R52" s="493">
        <v>1.0</v>
      </c>
      <c r="S52" s="478">
        <v>1.0</v>
      </c>
      <c r="T52" s="494" t="str">
        <f>'2_ kolo'!BK61</f>
        <v/>
      </c>
      <c r="U52" s="495">
        <f>'2_ kolo'!BD61</f>
        <v>0</v>
      </c>
      <c r="V52" s="496">
        <f>'2_ kolo'!BE61</f>
        <v>0</v>
      </c>
      <c r="W52" s="497" t="s">
        <v>12</v>
      </c>
      <c r="X52" s="498">
        <f>'2_ kolo'!BG61</f>
        <v>0</v>
      </c>
      <c r="Y52" s="499">
        <f>'2_ kolo'!BH61</f>
        <v>0</v>
      </c>
      <c r="Z52" s="485">
        <v>1.0</v>
      </c>
      <c r="AA52" s="478">
        <v>1.0</v>
      </c>
      <c r="AB52" s="628" t="str">
        <f>' ---'!BC61</f>
        <v/>
      </c>
      <c r="AC52" s="629">
        <f>' ---'!AV61</f>
        <v>0</v>
      </c>
      <c r="AD52" s="630">
        <f>' ---'!AW61</f>
        <v>0</v>
      </c>
      <c r="AE52" s="631" t="s">
        <v>12</v>
      </c>
      <c r="AF52" s="632">
        <f>' ---'!AY61</f>
        <v>0</v>
      </c>
      <c r="AG52" s="633">
        <f>' ---'!AZ61</f>
        <v>0</v>
      </c>
      <c r="AH52" s="493">
        <v>1.0</v>
      </c>
      <c r="AI52" s="478">
        <v>1.0</v>
      </c>
      <c r="AJ52" s="494" t="str">
        <f>' ---'!BK61</f>
        <v/>
      </c>
      <c r="AK52" s="501">
        <f>' ---'!BD61</f>
        <v>0</v>
      </c>
      <c r="AL52" s="496">
        <f>' ---'!BE61</f>
        <v>0</v>
      </c>
      <c r="AM52" s="497" t="s">
        <v>12</v>
      </c>
      <c r="AN52" s="498">
        <f>' ---'!BG61</f>
        <v>0</v>
      </c>
      <c r="AO52" s="499">
        <f>' ---'!BH61</f>
        <v>0</v>
      </c>
      <c r="AP52" s="485">
        <v>1.0</v>
      </c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</row>
    <row r="53" ht="15.75" customHeight="1">
      <c r="A53" s="151"/>
      <c r="B53" s="151"/>
      <c r="C53" s="151"/>
      <c r="D53" s="151"/>
      <c r="E53" s="151"/>
      <c r="J53" s="485">
        <v>2.0</v>
      </c>
      <c r="K53" s="634">
        <v>2.0</v>
      </c>
      <c r="L53" s="635" t="str">
        <f>'2_ kolo'!BC62</f>
        <v/>
      </c>
      <c r="M53" s="636">
        <f>'2_ kolo'!AV62</f>
        <v>0</v>
      </c>
      <c r="N53" s="326">
        <f>'2_ kolo'!AW62</f>
        <v>0</v>
      </c>
      <c r="O53" s="327" t="s">
        <v>12</v>
      </c>
      <c r="P53" s="328">
        <f>'2_ kolo'!AY62</f>
        <v>0</v>
      </c>
      <c r="Q53" s="637">
        <f>'2_ kolo'!AZ62</f>
        <v>0</v>
      </c>
      <c r="R53" s="493">
        <v>2.0</v>
      </c>
      <c r="S53" s="180">
        <v>2.0</v>
      </c>
      <c r="T53" s="517" t="str">
        <f>'2_ kolo'!BK62</f>
        <v/>
      </c>
      <c r="U53" s="519">
        <f>'2_ kolo'!BD62</f>
        <v>0</v>
      </c>
      <c r="V53" s="199">
        <f>'2_ kolo'!BE62</f>
        <v>0</v>
      </c>
      <c r="W53" s="200" t="s">
        <v>12</v>
      </c>
      <c r="X53" s="201">
        <f>'2_ kolo'!BG62</f>
        <v>0</v>
      </c>
      <c r="Y53" s="518">
        <f>'2_ kolo'!BH62</f>
        <v>0</v>
      </c>
      <c r="Z53" s="485">
        <v>2.0</v>
      </c>
      <c r="AA53" s="180">
        <v>2.0</v>
      </c>
      <c r="AB53" s="635" t="str">
        <f>' ---'!BC62</f>
        <v/>
      </c>
      <c r="AC53" s="636">
        <f>' ---'!AV62</f>
        <v>0</v>
      </c>
      <c r="AD53" s="326">
        <f>' ---'!AW62</f>
        <v>0</v>
      </c>
      <c r="AE53" s="327" t="s">
        <v>12</v>
      </c>
      <c r="AF53" s="328">
        <f>' ---'!AY62</f>
        <v>0</v>
      </c>
      <c r="AG53" s="637">
        <f>' ---'!AZ62</f>
        <v>0</v>
      </c>
      <c r="AH53" s="493">
        <v>2.0</v>
      </c>
      <c r="AI53" s="180">
        <v>2.0</v>
      </c>
      <c r="AJ53" s="517" t="str">
        <f>' ---'!BK62</f>
        <v/>
      </c>
      <c r="AK53" s="519">
        <f>' ---'!BD62</f>
        <v>0</v>
      </c>
      <c r="AL53" s="199">
        <f>' ---'!BE62</f>
        <v>0</v>
      </c>
      <c r="AM53" s="200" t="s">
        <v>12</v>
      </c>
      <c r="AN53" s="201">
        <f>' ---'!BG62</f>
        <v>0</v>
      </c>
      <c r="AO53" s="518">
        <f>' ---'!BH62</f>
        <v>0</v>
      </c>
      <c r="AP53" s="485">
        <v>2.0</v>
      </c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</row>
    <row r="54" ht="15.75" customHeight="1">
      <c r="A54" s="151"/>
      <c r="B54" s="151"/>
      <c r="C54" s="151"/>
      <c r="D54" s="151"/>
      <c r="E54" s="151"/>
      <c r="J54" s="485">
        <v>3.0</v>
      </c>
      <c r="K54" s="634">
        <v>3.0</v>
      </c>
      <c r="L54" s="635" t="str">
        <f>'2_ kolo'!BC63</f>
        <v/>
      </c>
      <c r="M54" s="636">
        <f>'2_ kolo'!AV63</f>
        <v>0</v>
      </c>
      <c r="N54" s="326">
        <f>'2_ kolo'!AW63</f>
        <v>0</v>
      </c>
      <c r="O54" s="327" t="s">
        <v>12</v>
      </c>
      <c r="P54" s="328">
        <f>'2_ kolo'!AY63</f>
        <v>0</v>
      </c>
      <c r="Q54" s="637">
        <f>'2_ kolo'!AZ63</f>
        <v>0</v>
      </c>
      <c r="R54" s="493">
        <v>3.0</v>
      </c>
      <c r="S54" s="180">
        <v>3.0</v>
      </c>
      <c r="T54" s="517" t="str">
        <f>'2_ kolo'!BK63</f>
        <v/>
      </c>
      <c r="U54" s="519">
        <f>'2_ kolo'!BD63</f>
        <v>0</v>
      </c>
      <c r="V54" s="199">
        <f>'2_ kolo'!BE63</f>
        <v>0</v>
      </c>
      <c r="W54" s="200" t="s">
        <v>12</v>
      </c>
      <c r="X54" s="201">
        <f>'2_ kolo'!BG63</f>
        <v>0</v>
      </c>
      <c r="Y54" s="518">
        <f>'2_ kolo'!BH63</f>
        <v>0</v>
      </c>
      <c r="Z54" s="485">
        <v>3.0</v>
      </c>
      <c r="AA54" s="180">
        <v>3.0</v>
      </c>
      <c r="AB54" s="635" t="str">
        <f>' ---'!BC63</f>
        <v/>
      </c>
      <c r="AC54" s="636">
        <f>' ---'!AV63</f>
        <v>0</v>
      </c>
      <c r="AD54" s="326">
        <f>' ---'!AW63</f>
        <v>0</v>
      </c>
      <c r="AE54" s="327" t="s">
        <v>12</v>
      </c>
      <c r="AF54" s="328">
        <f>' ---'!AY63</f>
        <v>0</v>
      </c>
      <c r="AG54" s="637">
        <f>' ---'!AZ63</f>
        <v>0</v>
      </c>
      <c r="AH54" s="493">
        <v>3.0</v>
      </c>
      <c r="AI54" s="180">
        <v>3.0</v>
      </c>
      <c r="AJ54" s="517" t="str">
        <f>' ---'!BK63</f>
        <v/>
      </c>
      <c r="AK54" s="519">
        <f>' ---'!BD63</f>
        <v>0</v>
      </c>
      <c r="AL54" s="199">
        <f>' ---'!BE63</f>
        <v>0</v>
      </c>
      <c r="AM54" s="200" t="s">
        <v>12</v>
      </c>
      <c r="AN54" s="201">
        <f>' ---'!BG63</f>
        <v>0</v>
      </c>
      <c r="AO54" s="518">
        <f>' ---'!BH63</f>
        <v>0</v>
      </c>
      <c r="AP54" s="485">
        <v>3.0</v>
      </c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</row>
    <row r="55" ht="15.75" customHeight="1">
      <c r="A55" s="151"/>
      <c r="B55" s="151"/>
      <c r="C55" s="151"/>
      <c r="D55" s="151"/>
      <c r="E55" s="151"/>
      <c r="J55" s="485">
        <v>4.0</v>
      </c>
      <c r="K55" s="634">
        <v>4.0</v>
      </c>
      <c r="L55" s="635" t="str">
        <f>'2_ kolo'!BC64</f>
        <v/>
      </c>
      <c r="M55" s="636">
        <f>'2_ kolo'!AV64</f>
        <v>0</v>
      </c>
      <c r="N55" s="326">
        <f>'2_ kolo'!AW64</f>
        <v>0</v>
      </c>
      <c r="O55" s="327" t="s">
        <v>12</v>
      </c>
      <c r="P55" s="328">
        <f>'2_ kolo'!AY64</f>
        <v>0</v>
      </c>
      <c r="Q55" s="637">
        <f>'2_ kolo'!AZ64</f>
        <v>0</v>
      </c>
      <c r="R55" s="493">
        <v>4.0</v>
      </c>
      <c r="S55" s="180">
        <v>4.0</v>
      </c>
      <c r="T55" s="517" t="str">
        <f>'2_ kolo'!BK64</f>
        <v/>
      </c>
      <c r="U55" s="519">
        <f>'2_ kolo'!BD64</f>
        <v>0</v>
      </c>
      <c r="V55" s="199">
        <f>'2_ kolo'!BE64</f>
        <v>0</v>
      </c>
      <c r="W55" s="200" t="s">
        <v>12</v>
      </c>
      <c r="X55" s="201">
        <f>'2_ kolo'!BG64</f>
        <v>0</v>
      </c>
      <c r="Y55" s="518">
        <f>'2_ kolo'!BH64</f>
        <v>0</v>
      </c>
      <c r="Z55" s="485">
        <v>4.0</v>
      </c>
      <c r="AA55" s="180">
        <v>4.0</v>
      </c>
      <c r="AB55" s="635" t="str">
        <f>' ---'!BC64</f>
        <v/>
      </c>
      <c r="AC55" s="636">
        <f>' ---'!AV64</f>
        <v>0</v>
      </c>
      <c r="AD55" s="326">
        <f>' ---'!AW64</f>
        <v>0</v>
      </c>
      <c r="AE55" s="327" t="s">
        <v>12</v>
      </c>
      <c r="AF55" s="328">
        <f>' ---'!AY64</f>
        <v>0</v>
      </c>
      <c r="AG55" s="637">
        <f>' ---'!AZ64</f>
        <v>0</v>
      </c>
      <c r="AH55" s="493">
        <v>4.0</v>
      </c>
      <c r="AI55" s="180">
        <v>4.0</v>
      </c>
      <c r="AJ55" s="517" t="str">
        <f>' ---'!BK64</f>
        <v/>
      </c>
      <c r="AK55" s="519">
        <f>' ---'!BD64</f>
        <v>0</v>
      </c>
      <c r="AL55" s="199">
        <f>' ---'!BE64</f>
        <v>0</v>
      </c>
      <c r="AM55" s="200" t="s">
        <v>12</v>
      </c>
      <c r="AN55" s="201">
        <f>' ---'!BG64</f>
        <v>0</v>
      </c>
      <c r="AO55" s="518">
        <f>' ---'!BH64</f>
        <v>0</v>
      </c>
      <c r="AP55" s="485">
        <v>4.0</v>
      </c>
      <c r="AQ55" s="333" t="s">
        <v>57</v>
      </c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</row>
    <row r="56" ht="15.75" customHeight="1">
      <c r="A56" s="151"/>
      <c r="B56" s="151"/>
      <c r="C56" s="151"/>
      <c r="D56" s="151"/>
      <c r="E56" s="151"/>
      <c r="J56" s="485">
        <v>5.0</v>
      </c>
      <c r="K56" s="634">
        <v>5.0</v>
      </c>
      <c r="L56" s="635" t="str">
        <f>'2_ kolo'!BC65</f>
        <v/>
      </c>
      <c r="M56" s="636">
        <f>'2_ kolo'!AV65</f>
        <v>0</v>
      </c>
      <c r="N56" s="326">
        <f>'2_ kolo'!AW65</f>
        <v>0</v>
      </c>
      <c r="O56" s="327" t="s">
        <v>12</v>
      </c>
      <c r="P56" s="328">
        <f>'2_ kolo'!AY65</f>
        <v>0</v>
      </c>
      <c r="Q56" s="637">
        <f>'2_ kolo'!AZ65</f>
        <v>0</v>
      </c>
      <c r="R56" s="493">
        <v>5.0</v>
      </c>
      <c r="S56" s="180">
        <v>5.0</v>
      </c>
      <c r="T56" s="517" t="str">
        <f>'2_ kolo'!BK65</f>
        <v/>
      </c>
      <c r="U56" s="519">
        <f>'2_ kolo'!BD65</f>
        <v>0</v>
      </c>
      <c r="V56" s="199">
        <f>'2_ kolo'!BE65</f>
        <v>0</v>
      </c>
      <c r="W56" s="200" t="s">
        <v>12</v>
      </c>
      <c r="X56" s="201">
        <f>'2_ kolo'!BG65</f>
        <v>0</v>
      </c>
      <c r="Y56" s="518">
        <f>'2_ kolo'!BH65</f>
        <v>0</v>
      </c>
      <c r="Z56" s="485">
        <v>5.0</v>
      </c>
      <c r="AA56" s="180">
        <v>5.0</v>
      </c>
      <c r="AB56" s="635" t="str">
        <f>' ---'!BC65</f>
        <v/>
      </c>
      <c r="AC56" s="636">
        <f>' ---'!AV65</f>
        <v>0</v>
      </c>
      <c r="AD56" s="326">
        <f>' ---'!AW65</f>
        <v>0</v>
      </c>
      <c r="AE56" s="327" t="s">
        <v>12</v>
      </c>
      <c r="AF56" s="328">
        <f>' ---'!AY65</f>
        <v>0</v>
      </c>
      <c r="AG56" s="637">
        <f>' ---'!AZ65</f>
        <v>0</v>
      </c>
      <c r="AH56" s="493">
        <v>5.0</v>
      </c>
      <c r="AI56" s="180">
        <v>5.0</v>
      </c>
      <c r="AJ56" s="517" t="str">
        <f>' ---'!BK65</f>
        <v/>
      </c>
      <c r="AK56" s="519">
        <f>' ---'!BD65</f>
        <v>0</v>
      </c>
      <c r="AL56" s="199">
        <f>' ---'!BE65</f>
        <v>0</v>
      </c>
      <c r="AM56" s="200" t="s">
        <v>12</v>
      </c>
      <c r="AN56" s="201">
        <f>' ---'!BG65</f>
        <v>0</v>
      </c>
      <c r="AO56" s="518">
        <f>' ---'!BH65</f>
        <v>0</v>
      </c>
      <c r="AP56" s="485">
        <v>5.0</v>
      </c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</row>
    <row r="57" ht="15.75" customHeight="1">
      <c r="A57" s="151"/>
      <c r="B57" s="151"/>
      <c r="C57" s="151"/>
      <c r="D57" s="151"/>
      <c r="E57" s="151"/>
      <c r="J57" s="485">
        <v>6.0</v>
      </c>
      <c r="K57" s="634">
        <v>6.0</v>
      </c>
      <c r="L57" s="635" t="str">
        <f>'2_ kolo'!BC66</f>
        <v/>
      </c>
      <c r="M57" s="636">
        <f>'2_ kolo'!AV66</f>
        <v>0</v>
      </c>
      <c r="N57" s="326">
        <f>'2_ kolo'!AW66</f>
        <v>0</v>
      </c>
      <c r="O57" s="327" t="s">
        <v>12</v>
      </c>
      <c r="P57" s="328">
        <f>'2_ kolo'!AY66</f>
        <v>0</v>
      </c>
      <c r="Q57" s="637">
        <f>'2_ kolo'!AZ66</f>
        <v>0</v>
      </c>
      <c r="R57" s="493">
        <v>6.0</v>
      </c>
      <c r="S57" s="180">
        <v>6.0</v>
      </c>
      <c r="T57" s="517" t="str">
        <f>'2_ kolo'!BK66</f>
        <v/>
      </c>
      <c r="U57" s="519">
        <f>'2_ kolo'!BD66</f>
        <v>0</v>
      </c>
      <c r="V57" s="199">
        <f>'2_ kolo'!BE66</f>
        <v>0</v>
      </c>
      <c r="W57" s="200" t="s">
        <v>12</v>
      </c>
      <c r="X57" s="201">
        <f>'2_ kolo'!BG66</f>
        <v>0</v>
      </c>
      <c r="Y57" s="518">
        <f>'2_ kolo'!BH66</f>
        <v>0</v>
      </c>
      <c r="Z57" s="485">
        <v>6.0</v>
      </c>
      <c r="AA57" s="180">
        <v>6.0</v>
      </c>
      <c r="AB57" s="635" t="str">
        <f>' ---'!BC66</f>
        <v/>
      </c>
      <c r="AC57" s="636">
        <f>' ---'!AV66</f>
        <v>0</v>
      </c>
      <c r="AD57" s="326">
        <f>' ---'!AW66</f>
        <v>0</v>
      </c>
      <c r="AE57" s="327" t="s">
        <v>12</v>
      </c>
      <c r="AF57" s="328">
        <f>' ---'!AY66</f>
        <v>0</v>
      </c>
      <c r="AG57" s="637">
        <f>' ---'!AZ66</f>
        <v>0</v>
      </c>
      <c r="AH57" s="493">
        <v>6.0</v>
      </c>
      <c r="AI57" s="180">
        <v>6.0</v>
      </c>
      <c r="AJ57" s="517" t="str">
        <f>' ---'!BK66</f>
        <v/>
      </c>
      <c r="AK57" s="519">
        <f>' ---'!BD66</f>
        <v>0</v>
      </c>
      <c r="AL57" s="199">
        <f>' ---'!BE66</f>
        <v>0</v>
      </c>
      <c r="AM57" s="200" t="s">
        <v>12</v>
      </c>
      <c r="AN57" s="201">
        <f>' ---'!BG66</f>
        <v>0</v>
      </c>
      <c r="AO57" s="518">
        <f>' ---'!BH66</f>
        <v>0</v>
      </c>
      <c r="AP57" s="485">
        <v>6.0</v>
      </c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</row>
    <row r="58" ht="15.75" customHeight="1">
      <c r="A58" s="151"/>
      <c r="B58" s="151"/>
      <c r="C58" s="151"/>
      <c r="D58" s="151"/>
      <c r="E58" s="151"/>
      <c r="J58" s="485">
        <v>7.0</v>
      </c>
      <c r="K58" s="634">
        <v>7.0</v>
      </c>
      <c r="L58" s="635" t="str">
        <f>'2_ kolo'!BC67</f>
        <v/>
      </c>
      <c r="M58" s="636">
        <f>'2_ kolo'!AV67</f>
        <v>0</v>
      </c>
      <c r="N58" s="326">
        <f>'2_ kolo'!AW67</f>
        <v>0</v>
      </c>
      <c r="O58" s="327" t="s">
        <v>12</v>
      </c>
      <c r="P58" s="328">
        <f>'2_ kolo'!AY67</f>
        <v>0</v>
      </c>
      <c r="Q58" s="637">
        <f>'2_ kolo'!AZ67</f>
        <v>0</v>
      </c>
      <c r="R58" s="493">
        <v>7.0</v>
      </c>
      <c r="S58" s="180">
        <v>7.0</v>
      </c>
      <c r="T58" s="517" t="str">
        <f>'2_ kolo'!BK67</f>
        <v/>
      </c>
      <c r="U58" s="519">
        <f>'2_ kolo'!BD67</f>
        <v>0</v>
      </c>
      <c r="V58" s="199">
        <f>'2_ kolo'!BE67</f>
        <v>0</v>
      </c>
      <c r="W58" s="200" t="s">
        <v>12</v>
      </c>
      <c r="X58" s="201">
        <f>'2_ kolo'!BG67</f>
        <v>0</v>
      </c>
      <c r="Y58" s="518">
        <f>'2_ kolo'!BH67</f>
        <v>0</v>
      </c>
      <c r="Z58" s="485">
        <v>7.0</v>
      </c>
      <c r="AA58" s="180">
        <v>7.0</v>
      </c>
      <c r="AB58" s="635" t="str">
        <f>' ---'!BC67</f>
        <v/>
      </c>
      <c r="AC58" s="636">
        <f>' ---'!AV67</f>
        <v>0</v>
      </c>
      <c r="AD58" s="326">
        <f>' ---'!AW67</f>
        <v>0</v>
      </c>
      <c r="AE58" s="327" t="s">
        <v>12</v>
      </c>
      <c r="AF58" s="328">
        <f>' ---'!AY67</f>
        <v>0</v>
      </c>
      <c r="AG58" s="637">
        <f>' ---'!AZ67</f>
        <v>0</v>
      </c>
      <c r="AH58" s="493">
        <v>7.0</v>
      </c>
      <c r="AI58" s="180">
        <v>7.0</v>
      </c>
      <c r="AJ58" s="517" t="str">
        <f>' ---'!BK67</f>
        <v/>
      </c>
      <c r="AK58" s="519">
        <f>' ---'!BD67</f>
        <v>0</v>
      </c>
      <c r="AL58" s="199">
        <f>' ---'!BE67</f>
        <v>0</v>
      </c>
      <c r="AM58" s="200" t="s">
        <v>12</v>
      </c>
      <c r="AN58" s="201">
        <f>' ---'!BG67</f>
        <v>0</v>
      </c>
      <c r="AO58" s="518">
        <f>' ---'!BH67</f>
        <v>0</v>
      </c>
      <c r="AP58" s="485">
        <v>7.0</v>
      </c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</row>
    <row r="59" ht="15.75" customHeight="1">
      <c r="A59" s="151"/>
      <c r="B59" s="151"/>
      <c r="C59" s="151"/>
      <c r="D59" s="151"/>
      <c r="E59" s="151"/>
      <c r="J59" s="485">
        <v>8.0</v>
      </c>
      <c r="K59" s="634">
        <v>8.0</v>
      </c>
      <c r="L59" s="638" t="str">
        <f>'2_ kolo'!BC68</f>
        <v/>
      </c>
      <c r="M59" s="639">
        <f>'2_ kolo'!AV68</f>
        <v>0</v>
      </c>
      <c r="N59" s="335">
        <f>'2_ kolo'!AW68</f>
        <v>0</v>
      </c>
      <c r="O59" s="336" t="s">
        <v>12</v>
      </c>
      <c r="P59" s="337">
        <f>'2_ kolo'!AY68</f>
        <v>0</v>
      </c>
      <c r="Q59" s="640">
        <f>'2_ kolo'!AZ68</f>
        <v>0</v>
      </c>
      <c r="R59" s="493">
        <v>8.0</v>
      </c>
      <c r="S59" s="180">
        <v>8.0</v>
      </c>
      <c r="T59" s="524" t="str">
        <f>'2_ kolo'!BK68</f>
        <v/>
      </c>
      <c r="U59" s="525">
        <f>'2_ kolo'!BD68</f>
        <v>0</v>
      </c>
      <c r="V59" s="219">
        <f>'2_ kolo'!BE68</f>
        <v>0</v>
      </c>
      <c r="W59" s="220" t="s">
        <v>12</v>
      </c>
      <c r="X59" s="221">
        <f>'2_ kolo'!BG68</f>
        <v>0</v>
      </c>
      <c r="Y59" s="530">
        <f>'2_ kolo'!BH68</f>
        <v>0</v>
      </c>
      <c r="Z59" s="485">
        <v>8.0</v>
      </c>
      <c r="AA59" s="180">
        <v>8.0</v>
      </c>
      <c r="AB59" s="638" t="str">
        <f>' ---'!BC68</f>
        <v/>
      </c>
      <c r="AC59" s="639">
        <f>' ---'!AV68</f>
        <v>0</v>
      </c>
      <c r="AD59" s="335">
        <f>' ---'!AW68</f>
        <v>0</v>
      </c>
      <c r="AE59" s="336" t="s">
        <v>12</v>
      </c>
      <c r="AF59" s="337">
        <f>' ---'!AY68</f>
        <v>0</v>
      </c>
      <c r="AG59" s="640">
        <f>' ---'!AZ68</f>
        <v>0</v>
      </c>
      <c r="AH59" s="493">
        <v>8.0</v>
      </c>
      <c r="AI59" s="180">
        <v>8.0</v>
      </c>
      <c r="AJ59" s="524" t="str">
        <f>' ---'!BK68</f>
        <v/>
      </c>
      <c r="AK59" s="525">
        <f>' ---'!BD68</f>
        <v>0</v>
      </c>
      <c r="AL59" s="219">
        <f>' ---'!BE68</f>
        <v>0</v>
      </c>
      <c r="AM59" s="220" t="s">
        <v>12</v>
      </c>
      <c r="AN59" s="221">
        <f>' ---'!BG68</f>
        <v>0</v>
      </c>
      <c r="AO59" s="530">
        <f>' ---'!BH68</f>
        <v>0</v>
      </c>
      <c r="AP59" s="485">
        <v>8.0</v>
      </c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</row>
    <row r="60" ht="15.75" customHeight="1">
      <c r="A60" s="151"/>
      <c r="B60" s="151"/>
      <c r="C60" s="151"/>
      <c r="D60" s="151"/>
      <c r="E60" s="151"/>
      <c r="J60" s="485">
        <v>9.0</v>
      </c>
      <c r="K60" s="634">
        <v>9.0</v>
      </c>
      <c r="L60" s="638" t="str">
        <f>'2_ kolo'!BC69</f>
        <v/>
      </c>
      <c r="M60" s="639">
        <f>'2_ kolo'!AV69</f>
        <v>0</v>
      </c>
      <c r="N60" s="335">
        <f>'2_ kolo'!AW69</f>
        <v>0</v>
      </c>
      <c r="O60" s="336" t="s">
        <v>12</v>
      </c>
      <c r="P60" s="337">
        <f>'2_ kolo'!AY69</f>
        <v>0</v>
      </c>
      <c r="Q60" s="640">
        <f>'2_ kolo'!AZ69</f>
        <v>0</v>
      </c>
      <c r="R60" s="493">
        <v>9.0</v>
      </c>
      <c r="S60" s="180">
        <v>9.0</v>
      </c>
      <c r="T60" s="524" t="str">
        <f>'2_ kolo'!BK69</f>
        <v/>
      </c>
      <c r="U60" s="525">
        <f>'2_ kolo'!BD69</f>
        <v>0</v>
      </c>
      <c r="V60" s="219">
        <f>'2_ kolo'!BE69</f>
        <v>0</v>
      </c>
      <c r="W60" s="220" t="s">
        <v>12</v>
      </c>
      <c r="X60" s="221">
        <f>'2_ kolo'!BG69</f>
        <v>0</v>
      </c>
      <c r="Y60" s="530">
        <f>'2_ kolo'!BH69</f>
        <v>0</v>
      </c>
      <c r="Z60" s="485">
        <v>9.0</v>
      </c>
      <c r="AA60" s="180">
        <v>9.0</v>
      </c>
      <c r="AB60" s="638" t="str">
        <f>' ---'!BC69</f>
        <v/>
      </c>
      <c r="AC60" s="639">
        <f>' ---'!AV69</f>
        <v>0</v>
      </c>
      <c r="AD60" s="335">
        <f>' ---'!AW69</f>
        <v>0</v>
      </c>
      <c r="AE60" s="336" t="s">
        <v>12</v>
      </c>
      <c r="AF60" s="337">
        <f>' ---'!AY69</f>
        <v>0</v>
      </c>
      <c r="AG60" s="640">
        <f>' ---'!AZ69</f>
        <v>0</v>
      </c>
      <c r="AH60" s="493">
        <v>9.0</v>
      </c>
      <c r="AI60" s="180">
        <v>9.0</v>
      </c>
      <c r="AJ60" s="524" t="str">
        <f>' ---'!BK69</f>
        <v/>
      </c>
      <c r="AK60" s="525">
        <f>' ---'!BD69</f>
        <v>0</v>
      </c>
      <c r="AL60" s="219">
        <f>' ---'!BE69</f>
        <v>0</v>
      </c>
      <c r="AM60" s="220" t="s">
        <v>12</v>
      </c>
      <c r="AN60" s="221">
        <f>' ---'!BG69</f>
        <v>0</v>
      </c>
      <c r="AO60" s="530">
        <f>' ---'!BH69</f>
        <v>0</v>
      </c>
      <c r="AP60" s="485">
        <v>9.0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</row>
    <row r="61" ht="15.75" customHeight="1">
      <c r="A61" s="151"/>
      <c r="B61" s="151"/>
      <c r="C61" s="151"/>
      <c r="D61" s="151"/>
      <c r="E61" s="151"/>
      <c r="J61" s="485">
        <v>10.0</v>
      </c>
      <c r="K61" s="634">
        <v>10.0</v>
      </c>
      <c r="L61" s="638" t="str">
        <f>'2_ kolo'!BC70</f>
        <v/>
      </c>
      <c r="M61" s="639">
        <f>'2_ kolo'!AV70</f>
        <v>0</v>
      </c>
      <c r="N61" s="335">
        <f>'2_ kolo'!AW70</f>
        <v>0</v>
      </c>
      <c r="O61" s="336" t="s">
        <v>12</v>
      </c>
      <c r="P61" s="337">
        <f>'2_ kolo'!AY70</f>
        <v>0</v>
      </c>
      <c r="Q61" s="640">
        <f>'2_ kolo'!AZ70</f>
        <v>0</v>
      </c>
      <c r="R61" s="493">
        <v>10.0</v>
      </c>
      <c r="S61" s="180">
        <v>10.0</v>
      </c>
      <c r="T61" s="524" t="str">
        <f>'2_ kolo'!BK70</f>
        <v/>
      </c>
      <c r="U61" s="525">
        <f>'2_ kolo'!BD70</f>
        <v>0</v>
      </c>
      <c r="V61" s="219">
        <f>'2_ kolo'!BE70</f>
        <v>0</v>
      </c>
      <c r="W61" s="220" t="s">
        <v>12</v>
      </c>
      <c r="X61" s="221">
        <f>'2_ kolo'!BG70</f>
        <v>0</v>
      </c>
      <c r="Y61" s="530">
        <f>'2_ kolo'!BH70</f>
        <v>0</v>
      </c>
      <c r="Z61" s="485">
        <v>10.0</v>
      </c>
      <c r="AA61" s="180">
        <v>10.0</v>
      </c>
      <c r="AB61" s="638" t="str">
        <f>' ---'!BC70</f>
        <v/>
      </c>
      <c r="AC61" s="639">
        <f>' ---'!AV70</f>
        <v>0</v>
      </c>
      <c r="AD61" s="335">
        <f>' ---'!AW70</f>
        <v>0</v>
      </c>
      <c r="AE61" s="336" t="s">
        <v>12</v>
      </c>
      <c r="AF61" s="337">
        <f>' ---'!AY70</f>
        <v>0</v>
      </c>
      <c r="AG61" s="640">
        <f>' ---'!AZ70</f>
        <v>0</v>
      </c>
      <c r="AH61" s="493">
        <v>10.0</v>
      </c>
      <c r="AI61" s="180">
        <v>10.0</v>
      </c>
      <c r="AJ61" s="524" t="str">
        <f>' ---'!BK70</f>
        <v/>
      </c>
      <c r="AK61" s="525">
        <f>' ---'!BD70</f>
        <v>0</v>
      </c>
      <c r="AL61" s="219">
        <f>' ---'!BE70</f>
        <v>0</v>
      </c>
      <c r="AM61" s="220" t="s">
        <v>12</v>
      </c>
      <c r="AN61" s="221">
        <f>' ---'!BG70</f>
        <v>0</v>
      </c>
      <c r="AO61" s="530">
        <f>' ---'!BH70</f>
        <v>0</v>
      </c>
      <c r="AP61" s="485">
        <v>10.0</v>
      </c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</row>
    <row r="62" ht="15.75" customHeight="1">
      <c r="A62" s="151"/>
      <c r="B62" s="151"/>
      <c r="C62" s="151"/>
      <c r="D62" s="151"/>
      <c r="E62" s="151"/>
      <c r="J62" s="485">
        <v>11.0</v>
      </c>
      <c r="K62" s="634">
        <v>11.0</v>
      </c>
      <c r="L62" s="638" t="str">
        <f>'2_ kolo'!BC71</f>
        <v/>
      </c>
      <c r="M62" s="639">
        <f>'2_ kolo'!AV71</f>
        <v>0</v>
      </c>
      <c r="N62" s="335">
        <f>'2_ kolo'!AW71</f>
        <v>0</v>
      </c>
      <c r="O62" s="336" t="s">
        <v>12</v>
      </c>
      <c r="P62" s="337">
        <f>'2_ kolo'!AY71</f>
        <v>0</v>
      </c>
      <c r="Q62" s="640">
        <f>'2_ kolo'!AZ71</f>
        <v>0</v>
      </c>
      <c r="R62" s="493">
        <v>11.0</v>
      </c>
      <c r="S62" s="180">
        <v>11.0</v>
      </c>
      <c r="T62" s="524" t="str">
        <f>'2_ kolo'!BK71</f>
        <v/>
      </c>
      <c r="U62" s="525">
        <f>'2_ kolo'!BD71</f>
        <v>0</v>
      </c>
      <c r="V62" s="219">
        <f>'2_ kolo'!BE71</f>
        <v>0</v>
      </c>
      <c r="W62" s="220" t="s">
        <v>12</v>
      </c>
      <c r="X62" s="221">
        <f>'2_ kolo'!BG71</f>
        <v>0</v>
      </c>
      <c r="Y62" s="530">
        <f>'2_ kolo'!BH71</f>
        <v>0</v>
      </c>
      <c r="Z62" s="485">
        <v>11.0</v>
      </c>
      <c r="AA62" s="180">
        <v>11.0</v>
      </c>
      <c r="AB62" s="638" t="str">
        <f>' ---'!BC71</f>
        <v/>
      </c>
      <c r="AC62" s="639">
        <f>' ---'!AV71</f>
        <v>0</v>
      </c>
      <c r="AD62" s="335">
        <f>' ---'!AW71</f>
        <v>0</v>
      </c>
      <c r="AE62" s="336" t="s">
        <v>12</v>
      </c>
      <c r="AF62" s="337">
        <f>' ---'!AY71</f>
        <v>0</v>
      </c>
      <c r="AG62" s="640">
        <f>' ---'!AZ71</f>
        <v>0</v>
      </c>
      <c r="AH62" s="493">
        <v>11.0</v>
      </c>
      <c r="AI62" s="180">
        <v>11.0</v>
      </c>
      <c r="AJ62" s="524" t="str">
        <f>' ---'!BK71</f>
        <v/>
      </c>
      <c r="AK62" s="525">
        <f>' ---'!BD71</f>
        <v>0</v>
      </c>
      <c r="AL62" s="219">
        <f>' ---'!BE71</f>
        <v>0</v>
      </c>
      <c r="AM62" s="220" t="s">
        <v>12</v>
      </c>
      <c r="AN62" s="221">
        <f>' ---'!BG71</f>
        <v>0</v>
      </c>
      <c r="AO62" s="530">
        <f>' ---'!BH71</f>
        <v>0</v>
      </c>
      <c r="AP62" s="485">
        <v>11.0</v>
      </c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</row>
    <row r="63" ht="15.75" customHeight="1">
      <c r="A63" s="151"/>
      <c r="B63" s="151"/>
      <c r="C63" s="151"/>
      <c r="D63" s="151"/>
      <c r="E63" s="151"/>
      <c r="J63" s="485">
        <v>12.0</v>
      </c>
      <c r="K63" s="634">
        <v>12.0</v>
      </c>
      <c r="L63" s="638" t="str">
        <f>'2_ kolo'!BC72</f>
        <v/>
      </c>
      <c r="M63" s="639">
        <f>'2_ kolo'!AV72</f>
        <v>0</v>
      </c>
      <c r="N63" s="335">
        <f>'2_ kolo'!AW72</f>
        <v>0</v>
      </c>
      <c r="O63" s="336" t="s">
        <v>12</v>
      </c>
      <c r="P63" s="337">
        <f>'2_ kolo'!AY72</f>
        <v>0</v>
      </c>
      <c r="Q63" s="640">
        <f>'2_ kolo'!AZ72</f>
        <v>0</v>
      </c>
      <c r="R63" s="493">
        <v>12.0</v>
      </c>
      <c r="S63" s="180">
        <v>12.0</v>
      </c>
      <c r="T63" s="524" t="str">
        <f>'2_ kolo'!BK72</f>
        <v/>
      </c>
      <c r="U63" s="525">
        <f>'2_ kolo'!BD72</f>
        <v>0</v>
      </c>
      <c r="V63" s="219">
        <f>'2_ kolo'!BE72</f>
        <v>0</v>
      </c>
      <c r="W63" s="220" t="s">
        <v>12</v>
      </c>
      <c r="X63" s="221">
        <f>'2_ kolo'!BG72</f>
        <v>0</v>
      </c>
      <c r="Y63" s="530">
        <f>'2_ kolo'!BH72</f>
        <v>0</v>
      </c>
      <c r="Z63" s="485">
        <v>12.0</v>
      </c>
      <c r="AA63" s="180">
        <v>12.0</v>
      </c>
      <c r="AB63" s="638" t="str">
        <f>' ---'!BC72</f>
        <v/>
      </c>
      <c r="AC63" s="639">
        <f>' ---'!AV72</f>
        <v>0</v>
      </c>
      <c r="AD63" s="335">
        <f>' ---'!AW72</f>
        <v>0</v>
      </c>
      <c r="AE63" s="336" t="s">
        <v>12</v>
      </c>
      <c r="AF63" s="337">
        <f>' ---'!AY72</f>
        <v>0</v>
      </c>
      <c r="AG63" s="640">
        <f>' ---'!AZ72</f>
        <v>0</v>
      </c>
      <c r="AH63" s="493">
        <v>12.0</v>
      </c>
      <c r="AI63" s="180">
        <v>12.0</v>
      </c>
      <c r="AJ63" s="524" t="str">
        <f>' ---'!BK72</f>
        <v/>
      </c>
      <c r="AK63" s="525">
        <f>' ---'!BD72</f>
        <v>0</v>
      </c>
      <c r="AL63" s="219">
        <f>' ---'!BE72</f>
        <v>0</v>
      </c>
      <c r="AM63" s="220" t="s">
        <v>12</v>
      </c>
      <c r="AN63" s="221">
        <f>' ---'!BG72</f>
        <v>0</v>
      </c>
      <c r="AO63" s="530">
        <f>' ---'!BH72</f>
        <v>0</v>
      </c>
      <c r="AP63" s="485">
        <v>12.0</v>
      </c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</row>
    <row r="64" ht="15.75" customHeight="1">
      <c r="A64" s="151"/>
      <c r="B64" s="151"/>
      <c r="C64" s="151"/>
      <c r="D64" s="151"/>
      <c r="E64" s="151"/>
      <c r="J64" s="485">
        <v>13.0</v>
      </c>
      <c r="K64" s="634">
        <v>13.0</v>
      </c>
      <c r="L64" s="638" t="str">
        <f>'2_ kolo'!BC73</f>
        <v/>
      </c>
      <c r="M64" s="639">
        <f>'2_ kolo'!AV73</f>
        <v>0</v>
      </c>
      <c r="N64" s="335">
        <f>'2_ kolo'!AW73</f>
        <v>0</v>
      </c>
      <c r="O64" s="336" t="s">
        <v>12</v>
      </c>
      <c r="P64" s="337">
        <f>'2_ kolo'!AY73</f>
        <v>0</v>
      </c>
      <c r="Q64" s="640">
        <f>'2_ kolo'!AZ73</f>
        <v>0</v>
      </c>
      <c r="R64" s="493">
        <v>13.0</v>
      </c>
      <c r="S64" s="180">
        <v>13.0</v>
      </c>
      <c r="T64" s="524" t="str">
        <f>'2_ kolo'!BK73</f>
        <v/>
      </c>
      <c r="U64" s="525">
        <f>'2_ kolo'!BD73</f>
        <v>0</v>
      </c>
      <c r="V64" s="219">
        <f>'2_ kolo'!BE73</f>
        <v>0</v>
      </c>
      <c r="W64" s="220" t="s">
        <v>12</v>
      </c>
      <c r="X64" s="221">
        <f>'2_ kolo'!BG73</f>
        <v>0</v>
      </c>
      <c r="Y64" s="530">
        <f>'2_ kolo'!BH73</f>
        <v>0</v>
      </c>
      <c r="Z64" s="485">
        <v>13.0</v>
      </c>
      <c r="AA64" s="180">
        <v>13.0</v>
      </c>
      <c r="AB64" s="638" t="str">
        <f>' ---'!BC73</f>
        <v/>
      </c>
      <c r="AC64" s="639">
        <f>' ---'!AV73</f>
        <v>0</v>
      </c>
      <c r="AD64" s="335">
        <f>' ---'!AW73</f>
        <v>0</v>
      </c>
      <c r="AE64" s="336" t="s">
        <v>12</v>
      </c>
      <c r="AF64" s="337">
        <f>' ---'!AY73</f>
        <v>0</v>
      </c>
      <c r="AG64" s="640">
        <f>' ---'!AZ73</f>
        <v>0</v>
      </c>
      <c r="AH64" s="493">
        <v>13.0</v>
      </c>
      <c r="AI64" s="180">
        <v>13.0</v>
      </c>
      <c r="AJ64" s="524" t="str">
        <f>' ---'!BK73</f>
        <v/>
      </c>
      <c r="AK64" s="525">
        <f>' ---'!BD73</f>
        <v>0</v>
      </c>
      <c r="AL64" s="219">
        <f>' ---'!BE73</f>
        <v>0</v>
      </c>
      <c r="AM64" s="220" t="s">
        <v>12</v>
      </c>
      <c r="AN64" s="221">
        <f>' ---'!BG73</f>
        <v>0</v>
      </c>
      <c r="AO64" s="530">
        <f>' ---'!BH73</f>
        <v>0</v>
      </c>
      <c r="AP64" s="485">
        <v>13.0</v>
      </c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</row>
    <row r="65" ht="15.75" customHeight="1">
      <c r="A65" s="151"/>
      <c r="B65" s="151"/>
      <c r="C65" s="151"/>
      <c r="D65" s="151"/>
      <c r="E65" s="151"/>
      <c r="J65" s="485">
        <v>14.0</v>
      </c>
      <c r="K65" s="634">
        <v>14.0</v>
      </c>
      <c r="L65" s="638" t="str">
        <f>'2_ kolo'!BC74</f>
        <v/>
      </c>
      <c r="M65" s="639">
        <f>'2_ kolo'!AV74</f>
        <v>0</v>
      </c>
      <c r="N65" s="335">
        <f>'2_ kolo'!AW74</f>
        <v>0</v>
      </c>
      <c r="O65" s="336" t="s">
        <v>12</v>
      </c>
      <c r="P65" s="337">
        <f>'2_ kolo'!AY74</f>
        <v>0</v>
      </c>
      <c r="Q65" s="640">
        <f>'2_ kolo'!AZ74</f>
        <v>0</v>
      </c>
      <c r="R65" s="493">
        <v>14.0</v>
      </c>
      <c r="S65" s="180">
        <v>14.0</v>
      </c>
      <c r="T65" s="524" t="str">
        <f>'2_ kolo'!BK74</f>
        <v/>
      </c>
      <c r="U65" s="525">
        <f>'2_ kolo'!BD74</f>
        <v>0</v>
      </c>
      <c r="V65" s="219">
        <f>'2_ kolo'!BE74</f>
        <v>0</v>
      </c>
      <c r="W65" s="220" t="s">
        <v>12</v>
      </c>
      <c r="X65" s="221">
        <f>'2_ kolo'!BG74</f>
        <v>0</v>
      </c>
      <c r="Y65" s="530">
        <f>'2_ kolo'!BH74</f>
        <v>0</v>
      </c>
      <c r="Z65" s="485">
        <v>14.0</v>
      </c>
      <c r="AA65" s="180">
        <v>14.0</v>
      </c>
      <c r="AB65" s="638" t="str">
        <f>' ---'!BC74</f>
        <v/>
      </c>
      <c r="AC65" s="639">
        <f>' ---'!AV74</f>
        <v>0</v>
      </c>
      <c r="AD65" s="335">
        <f>' ---'!AW74</f>
        <v>0</v>
      </c>
      <c r="AE65" s="336" t="s">
        <v>12</v>
      </c>
      <c r="AF65" s="337">
        <f>' ---'!AY74</f>
        <v>0</v>
      </c>
      <c r="AG65" s="640">
        <f>' ---'!AZ74</f>
        <v>0</v>
      </c>
      <c r="AH65" s="493">
        <v>14.0</v>
      </c>
      <c r="AI65" s="180">
        <v>14.0</v>
      </c>
      <c r="AJ65" s="524" t="str">
        <f>' ---'!BK74</f>
        <v/>
      </c>
      <c r="AK65" s="525">
        <f>' ---'!BD74</f>
        <v>0</v>
      </c>
      <c r="AL65" s="219">
        <f>' ---'!BE74</f>
        <v>0</v>
      </c>
      <c r="AM65" s="220" t="s">
        <v>12</v>
      </c>
      <c r="AN65" s="221">
        <f>' ---'!BG74</f>
        <v>0</v>
      </c>
      <c r="AO65" s="530">
        <f>' ---'!BH74</f>
        <v>0</v>
      </c>
      <c r="AP65" s="485">
        <v>14.0</v>
      </c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</row>
    <row r="66" ht="16.5" customHeight="1">
      <c r="A66" s="151"/>
      <c r="B66" s="151"/>
      <c r="C66" s="151"/>
      <c r="D66" s="151"/>
      <c r="E66" s="151"/>
      <c r="J66" s="485">
        <v>15.0</v>
      </c>
      <c r="K66" s="641">
        <v>15.0</v>
      </c>
      <c r="L66" s="642" t="str">
        <f>'2_ kolo'!BC75</f>
        <v/>
      </c>
      <c r="M66" s="643">
        <f>'2_ kolo'!AV75</f>
        <v>0</v>
      </c>
      <c r="N66" s="644">
        <f>'2_ kolo'!AW75</f>
        <v>0</v>
      </c>
      <c r="O66" s="645" t="s">
        <v>12</v>
      </c>
      <c r="P66" s="646">
        <f>'2_ kolo'!AY75</f>
        <v>0</v>
      </c>
      <c r="Q66" s="647">
        <f>'2_ kolo'!AZ75</f>
        <v>0</v>
      </c>
      <c r="R66" s="493">
        <v>15.0</v>
      </c>
      <c r="S66" s="230">
        <v>15.0</v>
      </c>
      <c r="T66" s="539" t="str">
        <f>'2_ kolo'!BK75</f>
        <v/>
      </c>
      <c r="U66" s="540">
        <f>'2_ kolo'!BD75</f>
        <v>0</v>
      </c>
      <c r="V66" s="541">
        <f>'2_ kolo'!BE75</f>
        <v>0</v>
      </c>
      <c r="W66" s="542" t="s">
        <v>12</v>
      </c>
      <c r="X66" s="543">
        <f>'2_ kolo'!BG75</f>
        <v>0</v>
      </c>
      <c r="Y66" s="544">
        <f>'2_ kolo'!BH75</f>
        <v>0</v>
      </c>
      <c r="Z66" s="485">
        <v>15.0</v>
      </c>
      <c r="AA66" s="230">
        <v>15.0</v>
      </c>
      <c r="AB66" s="642" t="str">
        <f>' ---'!BC75</f>
        <v/>
      </c>
      <c r="AC66" s="643">
        <f>' ---'!AV75</f>
        <v>0</v>
      </c>
      <c r="AD66" s="644">
        <f>' ---'!AW75</f>
        <v>0</v>
      </c>
      <c r="AE66" s="645" t="s">
        <v>12</v>
      </c>
      <c r="AF66" s="646">
        <f>' ---'!AY75</f>
        <v>0</v>
      </c>
      <c r="AG66" s="647">
        <f>' ---'!AZ75</f>
        <v>0</v>
      </c>
      <c r="AH66" s="493">
        <v>15.0</v>
      </c>
      <c r="AI66" s="230">
        <v>15.0</v>
      </c>
      <c r="AJ66" s="539" t="str">
        <f>' ---'!BK75</f>
        <v/>
      </c>
      <c r="AK66" s="540">
        <f>' ---'!BD75</f>
        <v>0</v>
      </c>
      <c r="AL66" s="541">
        <f>' ---'!BE75</f>
        <v>0</v>
      </c>
      <c r="AM66" s="542" t="s">
        <v>12</v>
      </c>
      <c r="AN66" s="543">
        <f>' ---'!BG75</f>
        <v>0</v>
      </c>
      <c r="AO66" s="544">
        <f>' ---'!BH75</f>
        <v>0</v>
      </c>
      <c r="AP66" s="485">
        <v>15.0</v>
      </c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</row>
    <row r="67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648" t="s">
        <v>87</v>
      </c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150"/>
      <c r="AA67" s="648" t="s">
        <v>88</v>
      </c>
      <c r="AB67" s="649"/>
      <c r="AC67" s="649"/>
      <c r="AD67" s="649"/>
      <c r="AE67" s="649"/>
      <c r="AF67" s="649"/>
      <c r="AG67" s="649"/>
      <c r="AH67" s="649"/>
      <c r="AI67" s="649"/>
      <c r="AJ67" s="649"/>
      <c r="AK67" s="649"/>
      <c r="AL67" s="649"/>
      <c r="AM67" s="649"/>
      <c r="AN67" s="649"/>
      <c r="AO67" s="649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</row>
    <row r="68" ht="18.0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549" t="s">
        <v>89</v>
      </c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549" t="s">
        <v>90</v>
      </c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</row>
    <row r="69" ht="12.75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</row>
    <row r="70" ht="12.75" customHeigh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</row>
    <row r="71" ht="12.7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</row>
    <row r="72" ht="12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</row>
    <row r="73" ht="12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</row>
    <row r="74" ht="12.75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</row>
    <row r="75" ht="12.7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</row>
    <row r="76" ht="12.7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</row>
    <row r="77" ht="12.75" customHeight="1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</row>
    <row r="78" ht="12.7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</row>
    <row r="79" ht="12.7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</row>
    <row r="80" ht="12.75" customHeight="1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</row>
    <row r="81" ht="12.75" customHeight="1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</row>
    <row r="82" ht="12.75" customHeight="1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</row>
    <row r="83" ht="12.75" customHeight="1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</row>
    <row r="84" ht="12.75" customHeigh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</row>
    <row r="85" ht="12.75" customHeight="1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</row>
    <row r="86" ht="12.75" customHeigh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</row>
    <row r="87" ht="12.7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</row>
    <row r="88" ht="12.75" customHeight="1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</row>
    <row r="89" ht="12.7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</row>
    <row r="90" ht="12.75" customHeigh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</row>
    <row r="91" ht="12.7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</row>
    <row r="92" ht="12.75" customHeight="1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</row>
    <row r="93" ht="12.7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</row>
    <row r="94" ht="12.75" customHeight="1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</row>
    <row r="95" ht="12.75" customHeight="1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</row>
    <row r="96" ht="12.7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</row>
    <row r="97" ht="12.75" customHeight="1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</row>
    <row r="98" ht="12.75" customHeigh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</row>
    <row r="99" ht="12.75" customHeight="1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</row>
    <row r="100" ht="12.75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</row>
    <row r="101" ht="12.7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</row>
    <row r="102" ht="12.7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</row>
    <row r="103" ht="12.7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</row>
    <row r="104" ht="12.7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</row>
    <row r="105" ht="12.7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</row>
    <row r="106" ht="12.7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</row>
    <row r="107" ht="12.7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</row>
    <row r="108" ht="12.7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</row>
    <row r="109" ht="12.7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</row>
    <row r="110" ht="12.7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</row>
    <row r="111" ht="12.7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</row>
    <row r="112" ht="12.75" customHeight="1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</row>
    <row r="113" ht="12.75" customHeight="1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</row>
    <row r="114" ht="12.75" customHeight="1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</row>
    <row r="115" ht="12.75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</row>
    <row r="116" ht="12.7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</row>
    <row r="117" ht="12.75" customHeight="1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</row>
    <row r="118" ht="12.75" customHeight="1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</row>
    <row r="119" ht="12.75" customHeight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</row>
    <row r="120" ht="12.75" customHeight="1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</row>
    <row r="121" ht="12.75" customHeight="1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</row>
    <row r="122" ht="12.75" customHeight="1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</row>
    <row r="123" ht="12.75" customHeigh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</row>
    <row r="124" ht="12.75" customHeight="1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</row>
    <row r="125" ht="12.75" customHeight="1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</row>
    <row r="126" ht="12.75" customHeight="1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</row>
    <row r="127" ht="12.75" customHeigh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</row>
    <row r="128" ht="12.75" customHeight="1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</row>
    <row r="129" ht="12.75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</row>
    <row r="130" ht="12.75" customHeight="1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</row>
    <row r="131" ht="12.75" customHeight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</row>
    <row r="132" ht="12.75" customHeight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</row>
    <row r="133" ht="12.75" customHeight="1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</row>
    <row r="134" ht="12.75" customHeight="1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</row>
    <row r="135" ht="12.75" customHeight="1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</row>
    <row r="136" ht="12.75" customHeight="1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</row>
    <row r="137" ht="12.75" customHeight="1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</row>
    <row r="138" ht="12.75" customHeight="1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</row>
    <row r="139" ht="12.75" customHeight="1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</row>
    <row r="140" ht="12.75" customHeight="1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</row>
    <row r="141" ht="12.75" customHeight="1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</row>
    <row r="142" ht="12.75" customHeight="1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</row>
    <row r="143" ht="12.75" customHeight="1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</row>
    <row r="144" ht="12.75" customHeight="1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</row>
    <row r="145" ht="12.75" customHeight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</row>
    <row r="146" ht="12.75" customHeight="1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</row>
    <row r="147" ht="12.75" customHeight="1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</row>
    <row r="148" ht="12.75" customHeight="1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</row>
    <row r="149" ht="12.75" customHeight="1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</row>
    <row r="150" ht="12.75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</row>
    <row r="151" ht="12.75" customHeight="1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</row>
    <row r="152" ht="12.75" customHeight="1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</row>
    <row r="153" ht="12.75" customHeight="1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</row>
    <row r="154" ht="12.75" customHeight="1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</row>
    <row r="155" ht="12.75" customHeight="1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</row>
    <row r="156" ht="12.75" customHeight="1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</row>
    <row r="157" ht="12.75" customHeight="1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</row>
    <row r="158" ht="12.75" customHeight="1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</row>
    <row r="159" ht="12.75" customHeight="1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</row>
    <row r="160" ht="12.75" customHeight="1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</row>
    <row r="161" ht="12.75" customHeight="1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</row>
    <row r="162" ht="12.75" customHeight="1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</row>
    <row r="163" ht="12.75" customHeight="1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</row>
    <row r="164" ht="12.75" customHeight="1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</row>
    <row r="165" ht="12.75" customHeight="1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</row>
    <row r="166" ht="12.75" customHeight="1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</row>
    <row r="167" ht="12.75" customHeight="1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</row>
    <row r="168" ht="12.75" customHeight="1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</row>
    <row r="169" ht="12.7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</row>
    <row r="170" ht="12.75" customHeight="1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</row>
    <row r="171" ht="12.75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</row>
    <row r="172" ht="12.75" customHeight="1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</row>
    <row r="173" ht="12.75" customHeight="1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</row>
    <row r="174" ht="12.75" customHeight="1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</row>
    <row r="175" ht="12.75" customHeight="1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  <c r="BL175" s="150"/>
      <c r="BM175" s="150"/>
      <c r="BN175" s="150"/>
      <c r="BO175" s="150"/>
      <c r="BP175" s="150"/>
      <c r="BQ175" s="150"/>
      <c r="BR175" s="150"/>
    </row>
    <row r="176" ht="12.75" customHeight="1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</row>
    <row r="177" ht="12.75" customHeight="1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50"/>
      <c r="BN177" s="150"/>
      <c r="BO177" s="150"/>
      <c r="BP177" s="150"/>
      <c r="BQ177" s="150"/>
      <c r="BR177" s="150"/>
    </row>
    <row r="178" ht="12.75" customHeight="1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</row>
    <row r="179" ht="12.75" customHeight="1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0"/>
      <c r="BR179" s="150"/>
    </row>
    <row r="180" ht="12.75" customHeight="1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0"/>
      <c r="BR180" s="150"/>
    </row>
    <row r="181" ht="12.75" customHeight="1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</row>
    <row r="182" ht="12.75" customHeight="1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</row>
    <row r="183" ht="12.75" customHeight="1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</row>
    <row r="184" ht="12.75" customHeight="1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</row>
    <row r="185" ht="12.75" customHeight="1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</row>
    <row r="186" ht="12.75" customHeight="1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</row>
    <row r="187" ht="12.75" customHeight="1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</row>
    <row r="188" ht="12.75" customHeight="1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</row>
    <row r="189" ht="12.75" customHeight="1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0"/>
      <c r="BN189" s="150"/>
      <c r="BO189" s="150"/>
      <c r="BP189" s="150"/>
      <c r="BQ189" s="150"/>
      <c r="BR189" s="150"/>
    </row>
    <row r="190" ht="12.75" customHeight="1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  <c r="BM190" s="150"/>
      <c r="BN190" s="150"/>
      <c r="BO190" s="150"/>
      <c r="BP190" s="150"/>
      <c r="BQ190" s="150"/>
      <c r="BR190" s="150"/>
    </row>
    <row r="191" ht="12.75" customHeight="1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</row>
    <row r="192" ht="12.75" customHeight="1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0"/>
      <c r="BN192" s="150"/>
      <c r="BO192" s="150"/>
      <c r="BP192" s="150"/>
      <c r="BQ192" s="150"/>
      <c r="BR192" s="150"/>
    </row>
    <row r="193" ht="12.75" customHeight="1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</row>
    <row r="194" ht="12.75" customHeight="1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</row>
    <row r="195" ht="12.75" customHeight="1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</row>
    <row r="196" ht="12.75" customHeight="1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  <c r="BM196" s="150"/>
      <c r="BN196" s="150"/>
      <c r="BO196" s="150"/>
      <c r="BP196" s="150"/>
      <c r="BQ196" s="150"/>
      <c r="BR196" s="150"/>
    </row>
    <row r="197" ht="12.75" customHeight="1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150"/>
      <c r="BP197" s="150"/>
      <c r="BQ197" s="150"/>
      <c r="BR197" s="150"/>
    </row>
    <row r="198" ht="12.75" customHeight="1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150"/>
    </row>
    <row r="199" ht="12.75" customHeight="1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</row>
    <row r="200" ht="12.75" customHeight="1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</row>
    <row r="201" ht="12.75" customHeight="1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</row>
    <row r="202" ht="12.75" customHeight="1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</row>
    <row r="203" ht="12.75" customHeight="1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</row>
    <row r="204" ht="12.75" customHeight="1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</row>
    <row r="205" ht="12.75" customHeight="1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150"/>
      <c r="BN205" s="150"/>
      <c r="BO205" s="150"/>
      <c r="BP205" s="150"/>
      <c r="BQ205" s="150"/>
      <c r="BR205" s="150"/>
    </row>
    <row r="206" ht="12.75" customHeight="1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/>
    </row>
    <row r="207" ht="12.75" customHeight="1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</row>
    <row r="208" ht="12.75" customHeight="1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</row>
    <row r="209" ht="12.75" customHeight="1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</row>
    <row r="210" ht="12.75" customHeight="1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</row>
    <row r="211" ht="12.75" customHeight="1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</row>
    <row r="212" ht="12.75" customHeight="1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</row>
    <row r="213" ht="12.75" customHeight="1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</row>
    <row r="214" ht="12.75" customHeight="1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</row>
    <row r="215" ht="12.75" customHeight="1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</row>
    <row r="216" ht="12.75" customHeight="1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</row>
    <row r="217" ht="12.75" customHeight="1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</row>
    <row r="218" ht="12.75" customHeight="1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</row>
    <row r="219" ht="12.75" customHeight="1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</row>
    <row r="220" ht="12.75" customHeigh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</row>
    <row r="221" ht="12.75" customHeight="1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</row>
    <row r="222" ht="12.75" customHeight="1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</row>
    <row r="223" ht="12.75" customHeight="1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</row>
    <row r="224" ht="12.75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</row>
    <row r="225" ht="12.75" customHeight="1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</row>
    <row r="226" ht="12.75" customHeight="1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</row>
    <row r="227" ht="12.75" customHeight="1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0"/>
      <c r="BN227" s="150"/>
      <c r="BO227" s="150"/>
      <c r="BP227" s="150"/>
      <c r="BQ227" s="150"/>
      <c r="BR227" s="150"/>
    </row>
    <row r="228" ht="12.75" customHeight="1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</row>
    <row r="229" ht="12.75" customHeight="1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</row>
    <row r="230" ht="12.75" customHeight="1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</row>
    <row r="231" ht="12.75" customHeight="1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</row>
    <row r="232" ht="12.75" customHeight="1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</row>
    <row r="233" ht="12.75" customHeight="1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</row>
    <row r="234" ht="12.75" customHeight="1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</row>
    <row r="235" ht="12.75" customHeight="1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</row>
    <row r="236" ht="12.75" customHeight="1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L236" s="150"/>
      <c r="BM236" s="150"/>
      <c r="BN236" s="150"/>
      <c r="BO236" s="150"/>
      <c r="BP236" s="150"/>
      <c r="BQ236" s="150"/>
      <c r="BR236" s="150"/>
    </row>
    <row r="237" ht="12.75" customHeight="1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</row>
    <row r="238" ht="12.75" customHeight="1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</row>
    <row r="239" ht="12.75" customHeight="1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</row>
    <row r="240" ht="12.75" customHeight="1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</row>
    <row r="241" ht="12.75" customHeight="1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</row>
    <row r="242" ht="12.75" customHeight="1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</row>
    <row r="243" ht="12.75" customHeight="1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</row>
    <row r="244" ht="12.75" customHeight="1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</row>
    <row r="245" ht="12.75" customHeight="1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L245" s="150"/>
      <c r="BM245" s="150"/>
      <c r="BN245" s="150"/>
      <c r="BO245" s="150"/>
      <c r="BP245" s="150"/>
      <c r="BQ245" s="150"/>
      <c r="BR245" s="150"/>
    </row>
    <row r="246" ht="12.75" customHeight="1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</row>
    <row r="247" ht="12.75" customHeight="1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0"/>
      <c r="BR247" s="150"/>
    </row>
    <row r="248" ht="12.75" customHeight="1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</row>
    <row r="249" ht="12.75" customHeight="1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L249" s="150"/>
      <c r="BM249" s="150"/>
      <c r="BN249" s="150"/>
      <c r="BO249" s="150"/>
      <c r="BP249" s="150"/>
      <c r="BQ249" s="150"/>
      <c r="BR249" s="150"/>
    </row>
    <row r="250" ht="12.75" customHeight="1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0"/>
      <c r="BM250" s="150"/>
      <c r="BN250" s="150"/>
      <c r="BO250" s="150"/>
      <c r="BP250" s="150"/>
      <c r="BQ250" s="150"/>
      <c r="BR250" s="150"/>
    </row>
    <row r="251" ht="12.75" customHeight="1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0"/>
      <c r="BM251" s="150"/>
      <c r="BN251" s="150"/>
      <c r="BO251" s="150"/>
      <c r="BP251" s="150"/>
      <c r="BQ251" s="150"/>
      <c r="BR251" s="150"/>
    </row>
    <row r="252" ht="12.75" customHeight="1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50"/>
      <c r="BQ252" s="150"/>
      <c r="BR252" s="150"/>
    </row>
    <row r="253" ht="12.75" customHeight="1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</row>
    <row r="254" ht="12.75" customHeight="1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0"/>
      <c r="BR254" s="150"/>
    </row>
    <row r="255" ht="12.75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0"/>
      <c r="BR255" s="150"/>
    </row>
    <row r="256" ht="12.75" customHeight="1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  <c r="BM256" s="150"/>
      <c r="BN256" s="150"/>
      <c r="BO256" s="150"/>
      <c r="BP256" s="150"/>
      <c r="BQ256" s="150"/>
      <c r="BR256" s="150"/>
    </row>
    <row r="257" ht="12.75" customHeight="1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L257" s="150"/>
      <c r="BM257" s="150"/>
      <c r="BN257" s="150"/>
      <c r="BO257" s="150"/>
      <c r="BP257" s="150"/>
      <c r="BQ257" s="150"/>
      <c r="BR257" s="150"/>
    </row>
    <row r="258" ht="12.75" customHeight="1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</row>
    <row r="259" ht="12.75" customHeight="1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50"/>
      <c r="BM259" s="150"/>
      <c r="BN259" s="150"/>
      <c r="BO259" s="150"/>
      <c r="BP259" s="150"/>
      <c r="BQ259" s="150"/>
      <c r="BR259" s="150"/>
    </row>
    <row r="260" ht="12.75" customHeight="1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0"/>
      <c r="BR260" s="150"/>
    </row>
    <row r="261" ht="12.75" customHeight="1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</row>
    <row r="262" ht="12.75" customHeight="1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L262" s="150"/>
      <c r="BM262" s="150"/>
      <c r="BN262" s="150"/>
      <c r="BO262" s="150"/>
      <c r="BP262" s="150"/>
      <c r="BQ262" s="150"/>
      <c r="BR262" s="150"/>
    </row>
    <row r="263" ht="12.75" customHeight="1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L263" s="150"/>
      <c r="BM263" s="150"/>
      <c r="BN263" s="150"/>
      <c r="BO263" s="150"/>
      <c r="BP263" s="150"/>
      <c r="BQ263" s="150"/>
      <c r="BR263" s="150"/>
    </row>
    <row r="264" ht="12.75" customHeight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</row>
    <row r="265" ht="12.75" customHeight="1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L265" s="150"/>
      <c r="BM265" s="150"/>
      <c r="BN265" s="150"/>
      <c r="BO265" s="150"/>
      <c r="BP265" s="150"/>
      <c r="BQ265" s="150"/>
      <c r="BR265" s="150"/>
    </row>
    <row r="266" ht="12.75" customHeight="1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L266" s="150"/>
      <c r="BM266" s="150"/>
      <c r="BN266" s="150"/>
      <c r="BO266" s="150"/>
      <c r="BP266" s="150"/>
      <c r="BQ266" s="150"/>
      <c r="BR266" s="150"/>
    </row>
    <row r="267" ht="12.75" customHeight="1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L267" s="150"/>
      <c r="BM267" s="150"/>
      <c r="BN267" s="150"/>
      <c r="BO267" s="150"/>
      <c r="BP267" s="150"/>
      <c r="BQ267" s="150"/>
      <c r="BR267" s="150"/>
    </row>
    <row r="268" ht="12.75" customHeight="1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  <c r="BL268" s="150"/>
      <c r="BM268" s="150"/>
      <c r="BN268" s="150"/>
      <c r="BO268" s="150"/>
      <c r="BP268" s="150"/>
      <c r="BQ268" s="150"/>
      <c r="BR268" s="150"/>
    </row>
    <row r="269" ht="12.75" customHeight="1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  <c r="BL269" s="150"/>
      <c r="BM269" s="150"/>
      <c r="BN269" s="150"/>
      <c r="BO269" s="150"/>
      <c r="BP269" s="150"/>
      <c r="BQ269" s="150"/>
      <c r="BR269" s="150"/>
    </row>
    <row r="270" ht="12.75" customHeight="1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  <c r="BL270" s="150"/>
      <c r="BM270" s="150"/>
      <c r="BN270" s="150"/>
      <c r="BO270" s="150"/>
      <c r="BP270" s="150"/>
      <c r="BQ270" s="150"/>
      <c r="BR270" s="150"/>
    </row>
    <row r="271" ht="12.75" customHeight="1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L271" s="150"/>
      <c r="BM271" s="150"/>
      <c r="BN271" s="150"/>
      <c r="BO271" s="150"/>
      <c r="BP271" s="150"/>
      <c r="BQ271" s="150"/>
      <c r="BR271" s="150"/>
    </row>
    <row r="272" ht="12.75" customHeight="1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L272" s="150"/>
      <c r="BM272" s="150"/>
      <c r="BN272" s="150"/>
      <c r="BO272" s="150"/>
      <c r="BP272" s="150"/>
      <c r="BQ272" s="150"/>
      <c r="BR272" s="150"/>
    </row>
    <row r="273" ht="12.75" customHeight="1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50"/>
      <c r="BO273" s="150"/>
      <c r="BP273" s="150"/>
      <c r="BQ273" s="150"/>
      <c r="BR273" s="150"/>
    </row>
    <row r="274" ht="12.75" customHeight="1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50"/>
      <c r="BN274" s="150"/>
      <c r="BO274" s="150"/>
      <c r="BP274" s="150"/>
      <c r="BQ274" s="150"/>
      <c r="BR274" s="150"/>
    </row>
    <row r="275" ht="12.75" customHeight="1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50"/>
      <c r="BN275" s="150"/>
      <c r="BO275" s="150"/>
      <c r="BP275" s="150"/>
      <c r="BQ275" s="150"/>
      <c r="BR275" s="150"/>
    </row>
    <row r="276" ht="12.75" customHeight="1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L276" s="150"/>
      <c r="BM276" s="150"/>
      <c r="BN276" s="150"/>
      <c r="BO276" s="150"/>
      <c r="BP276" s="150"/>
      <c r="BQ276" s="150"/>
      <c r="BR276" s="150"/>
    </row>
    <row r="277" ht="12.75" customHeight="1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  <c r="BL277" s="150"/>
      <c r="BM277" s="150"/>
      <c r="BN277" s="150"/>
      <c r="BO277" s="150"/>
      <c r="BP277" s="150"/>
      <c r="BQ277" s="150"/>
      <c r="BR277" s="150"/>
    </row>
    <row r="278" ht="12.75" customHeight="1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  <c r="BL278" s="150"/>
      <c r="BM278" s="150"/>
      <c r="BN278" s="150"/>
      <c r="BO278" s="150"/>
      <c r="BP278" s="150"/>
      <c r="BQ278" s="150"/>
      <c r="BR278" s="150"/>
    </row>
    <row r="279" ht="12.75" customHeight="1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  <c r="BL279" s="150"/>
      <c r="BM279" s="150"/>
      <c r="BN279" s="150"/>
      <c r="BO279" s="150"/>
      <c r="BP279" s="150"/>
      <c r="BQ279" s="150"/>
      <c r="BR279" s="150"/>
    </row>
    <row r="280" ht="12.75" customHeight="1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  <c r="BL280" s="150"/>
      <c r="BM280" s="150"/>
      <c r="BN280" s="150"/>
      <c r="BO280" s="150"/>
      <c r="BP280" s="150"/>
      <c r="BQ280" s="150"/>
      <c r="BR280" s="150"/>
    </row>
    <row r="281" ht="12.75" customHeight="1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  <c r="BL281" s="150"/>
      <c r="BM281" s="150"/>
      <c r="BN281" s="150"/>
      <c r="BO281" s="150"/>
      <c r="BP281" s="150"/>
      <c r="BQ281" s="150"/>
      <c r="BR281" s="150"/>
    </row>
    <row r="282" ht="12.75" customHeight="1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  <c r="BL282" s="150"/>
      <c r="BM282" s="150"/>
      <c r="BN282" s="150"/>
      <c r="BO282" s="150"/>
      <c r="BP282" s="150"/>
      <c r="BQ282" s="150"/>
      <c r="BR282" s="150"/>
    </row>
    <row r="283" ht="12.75" customHeight="1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  <c r="BL283" s="150"/>
      <c r="BM283" s="150"/>
      <c r="BN283" s="150"/>
      <c r="BO283" s="150"/>
      <c r="BP283" s="150"/>
      <c r="BQ283" s="150"/>
      <c r="BR283" s="150"/>
    </row>
    <row r="284" ht="12.75" customHeight="1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L284" s="150"/>
      <c r="BM284" s="150"/>
      <c r="BN284" s="150"/>
      <c r="BO284" s="150"/>
      <c r="BP284" s="150"/>
      <c r="BQ284" s="150"/>
      <c r="BR284" s="150"/>
    </row>
    <row r="285" ht="12.75" customHeight="1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L285" s="150"/>
      <c r="BM285" s="150"/>
      <c r="BN285" s="150"/>
      <c r="BO285" s="150"/>
      <c r="BP285" s="150"/>
      <c r="BQ285" s="150"/>
      <c r="BR285" s="150"/>
    </row>
    <row r="286" ht="12.75" customHeight="1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0"/>
      <c r="BR286" s="150"/>
    </row>
    <row r="287" ht="12.75" customHeight="1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  <c r="BL287" s="150"/>
      <c r="BM287" s="150"/>
      <c r="BN287" s="150"/>
      <c r="BO287" s="150"/>
      <c r="BP287" s="150"/>
      <c r="BQ287" s="150"/>
      <c r="BR287" s="150"/>
    </row>
    <row r="288" ht="12.75" customHeight="1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  <c r="BL288" s="150"/>
      <c r="BM288" s="150"/>
      <c r="BN288" s="150"/>
      <c r="BO288" s="150"/>
      <c r="BP288" s="150"/>
      <c r="BQ288" s="150"/>
      <c r="BR288" s="150"/>
    </row>
    <row r="289" ht="12.75" customHeight="1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  <c r="BL289" s="150"/>
      <c r="BM289" s="150"/>
      <c r="BN289" s="150"/>
      <c r="BO289" s="150"/>
      <c r="BP289" s="150"/>
      <c r="BQ289" s="150"/>
      <c r="BR289" s="150"/>
    </row>
    <row r="290" ht="12.75" customHeight="1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L290" s="150"/>
      <c r="BM290" s="150"/>
      <c r="BN290" s="150"/>
      <c r="BO290" s="150"/>
      <c r="BP290" s="150"/>
      <c r="BQ290" s="150"/>
      <c r="BR290" s="150"/>
    </row>
    <row r="291" ht="12.75" customHeight="1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0"/>
      <c r="BR291" s="150"/>
    </row>
    <row r="292" ht="12.75" customHeight="1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0"/>
      <c r="BR292" s="150"/>
    </row>
    <row r="293" ht="12.75" customHeight="1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  <c r="BL293" s="150"/>
      <c r="BM293" s="150"/>
      <c r="BN293" s="150"/>
      <c r="BO293" s="150"/>
      <c r="BP293" s="150"/>
      <c r="BQ293" s="150"/>
      <c r="BR293" s="150"/>
    </row>
    <row r="294" ht="12.75" customHeight="1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  <c r="BL294" s="150"/>
      <c r="BM294" s="150"/>
      <c r="BN294" s="150"/>
      <c r="BO294" s="150"/>
      <c r="BP294" s="150"/>
      <c r="BQ294" s="150"/>
      <c r="BR294" s="150"/>
    </row>
    <row r="295" ht="12.75" customHeight="1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  <c r="BL295" s="150"/>
      <c r="BM295" s="150"/>
      <c r="BN295" s="150"/>
      <c r="BO295" s="150"/>
      <c r="BP295" s="150"/>
      <c r="BQ295" s="150"/>
      <c r="BR295" s="150"/>
    </row>
    <row r="296" ht="12.75" customHeight="1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  <c r="BL296" s="150"/>
      <c r="BM296" s="150"/>
      <c r="BN296" s="150"/>
      <c r="BO296" s="150"/>
      <c r="BP296" s="150"/>
      <c r="BQ296" s="150"/>
      <c r="BR296" s="150"/>
    </row>
    <row r="297" ht="12.75" customHeight="1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  <c r="BL297" s="150"/>
      <c r="BM297" s="150"/>
      <c r="BN297" s="150"/>
      <c r="BO297" s="150"/>
      <c r="BP297" s="150"/>
      <c r="BQ297" s="150"/>
      <c r="BR297" s="150"/>
    </row>
    <row r="298" ht="12.75" customHeight="1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  <c r="BL298" s="150"/>
      <c r="BM298" s="150"/>
      <c r="BN298" s="150"/>
      <c r="BO298" s="150"/>
      <c r="BP298" s="150"/>
      <c r="BQ298" s="150"/>
      <c r="BR298" s="150"/>
    </row>
    <row r="299" ht="12.75" customHeight="1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  <c r="BL299" s="150"/>
      <c r="BM299" s="150"/>
      <c r="BN299" s="150"/>
      <c r="BO299" s="150"/>
      <c r="BP299" s="150"/>
      <c r="BQ299" s="150"/>
      <c r="BR299" s="150"/>
    </row>
    <row r="300" ht="12.75" customHeight="1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</row>
    <row r="301" ht="12.75" customHeight="1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  <c r="BL301" s="150"/>
      <c r="BM301" s="150"/>
      <c r="BN301" s="150"/>
      <c r="BO301" s="150"/>
      <c r="BP301" s="150"/>
      <c r="BQ301" s="150"/>
      <c r="BR301" s="150"/>
    </row>
    <row r="302" ht="12.75" customHeight="1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  <c r="BL302" s="150"/>
      <c r="BM302" s="150"/>
      <c r="BN302" s="150"/>
      <c r="BO302" s="150"/>
      <c r="BP302" s="150"/>
      <c r="BQ302" s="150"/>
      <c r="BR302" s="150"/>
    </row>
    <row r="303" ht="12.75" customHeight="1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  <c r="BL303" s="150"/>
      <c r="BM303" s="150"/>
      <c r="BN303" s="150"/>
      <c r="BO303" s="150"/>
      <c r="BP303" s="150"/>
      <c r="BQ303" s="150"/>
      <c r="BR303" s="150"/>
    </row>
    <row r="304" ht="12.75" customHeight="1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  <c r="BL304" s="150"/>
      <c r="BM304" s="150"/>
      <c r="BN304" s="150"/>
      <c r="BO304" s="150"/>
      <c r="BP304" s="150"/>
      <c r="BQ304" s="150"/>
      <c r="BR304" s="150"/>
    </row>
    <row r="305" ht="12.75" customHeight="1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  <c r="BL305" s="150"/>
      <c r="BM305" s="150"/>
      <c r="BN305" s="150"/>
      <c r="BO305" s="150"/>
      <c r="BP305" s="150"/>
      <c r="BQ305" s="150"/>
      <c r="BR305" s="150"/>
    </row>
    <row r="306" ht="12.75" customHeight="1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0"/>
      <c r="BM306" s="150"/>
      <c r="BN306" s="150"/>
      <c r="BO306" s="150"/>
      <c r="BP306" s="150"/>
      <c r="BQ306" s="150"/>
      <c r="BR306" s="150"/>
    </row>
    <row r="307" ht="12.75" customHeight="1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L307" s="150"/>
      <c r="BM307" s="150"/>
      <c r="BN307" s="150"/>
      <c r="BO307" s="150"/>
      <c r="BP307" s="150"/>
      <c r="BQ307" s="150"/>
      <c r="BR307" s="150"/>
    </row>
    <row r="308" ht="12.75" customHeight="1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L308" s="150"/>
      <c r="BM308" s="150"/>
      <c r="BN308" s="150"/>
      <c r="BO308" s="150"/>
      <c r="BP308" s="150"/>
      <c r="BQ308" s="150"/>
      <c r="BR308" s="150"/>
    </row>
    <row r="309" ht="12.75" customHeight="1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0"/>
      <c r="BN309" s="150"/>
      <c r="BO309" s="150"/>
      <c r="BP309" s="150"/>
      <c r="BQ309" s="150"/>
      <c r="BR309" s="150"/>
    </row>
    <row r="310" ht="12.75" customHeight="1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L310" s="150"/>
      <c r="BM310" s="150"/>
      <c r="BN310" s="150"/>
      <c r="BO310" s="150"/>
      <c r="BP310" s="150"/>
      <c r="BQ310" s="150"/>
      <c r="BR310" s="150"/>
    </row>
    <row r="311" ht="12.75" customHeight="1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L311" s="150"/>
      <c r="BM311" s="150"/>
      <c r="BN311" s="150"/>
      <c r="BO311" s="150"/>
      <c r="BP311" s="150"/>
      <c r="BQ311" s="150"/>
      <c r="BR311" s="150"/>
    </row>
    <row r="312" ht="12.75" customHeight="1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L312" s="150"/>
      <c r="BM312" s="150"/>
      <c r="BN312" s="150"/>
      <c r="BO312" s="150"/>
      <c r="BP312" s="150"/>
      <c r="BQ312" s="150"/>
      <c r="BR312" s="150"/>
    </row>
    <row r="313" ht="12.75" customHeight="1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L313" s="150"/>
      <c r="BM313" s="150"/>
      <c r="BN313" s="150"/>
      <c r="BO313" s="150"/>
      <c r="BP313" s="150"/>
      <c r="BQ313" s="150"/>
      <c r="BR313" s="150"/>
    </row>
    <row r="314" ht="12.75" customHeight="1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L314" s="150"/>
      <c r="BM314" s="150"/>
      <c r="BN314" s="150"/>
      <c r="BO314" s="150"/>
      <c r="BP314" s="150"/>
      <c r="BQ314" s="150"/>
      <c r="BR314" s="150"/>
    </row>
    <row r="315" ht="12.75" customHeight="1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0"/>
      <c r="BR315" s="150"/>
    </row>
    <row r="316" ht="12.75" customHeight="1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0"/>
      <c r="BR316" s="150"/>
    </row>
    <row r="317" ht="12.75" customHeight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0"/>
      <c r="BR317" s="150"/>
    </row>
    <row r="318" ht="12.75" customHeight="1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  <c r="BL318" s="150"/>
      <c r="BM318" s="150"/>
      <c r="BN318" s="150"/>
      <c r="BO318" s="150"/>
      <c r="BP318" s="150"/>
      <c r="BQ318" s="150"/>
      <c r="BR318" s="150"/>
    </row>
    <row r="319" ht="12.75" customHeight="1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L319" s="150"/>
      <c r="BM319" s="150"/>
      <c r="BN319" s="150"/>
      <c r="BO319" s="150"/>
      <c r="BP319" s="150"/>
      <c r="BQ319" s="150"/>
      <c r="BR319" s="150"/>
    </row>
    <row r="320" ht="12.75" customHeight="1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  <c r="BL320" s="150"/>
      <c r="BM320" s="150"/>
      <c r="BN320" s="150"/>
      <c r="BO320" s="150"/>
      <c r="BP320" s="150"/>
      <c r="BQ320" s="150"/>
      <c r="BR320" s="150"/>
    </row>
    <row r="321" ht="12.75" customHeight="1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  <c r="BL321" s="150"/>
      <c r="BM321" s="150"/>
      <c r="BN321" s="150"/>
      <c r="BO321" s="150"/>
      <c r="BP321" s="150"/>
      <c r="BQ321" s="150"/>
      <c r="BR321" s="150"/>
    </row>
    <row r="322" ht="12.75" customHeight="1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L322" s="150"/>
      <c r="BM322" s="150"/>
      <c r="BN322" s="150"/>
      <c r="BO322" s="150"/>
      <c r="BP322" s="150"/>
      <c r="BQ322" s="150"/>
      <c r="BR322" s="150"/>
    </row>
    <row r="323" ht="12.75" customHeight="1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</row>
    <row r="324" ht="12.75" customHeight="1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</row>
    <row r="325" ht="12.75" customHeight="1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L325" s="150"/>
      <c r="BM325" s="150"/>
      <c r="BN325" s="150"/>
      <c r="BO325" s="150"/>
      <c r="BP325" s="150"/>
      <c r="BQ325" s="150"/>
      <c r="BR325" s="150"/>
    </row>
    <row r="326" ht="12.75" customHeight="1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/>
      <c r="BO326" s="150"/>
      <c r="BP326" s="150"/>
      <c r="BQ326" s="150"/>
      <c r="BR326" s="150"/>
    </row>
    <row r="327" ht="12.75" customHeight="1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</row>
    <row r="328" ht="12.75" customHeight="1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L328" s="150"/>
      <c r="BM328" s="150"/>
      <c r="BN328" s="150"/>
      <c r="BO328" s="150"/>
      <c r="BP328" s="150"/>
      <c r="BQ328" s="150"/>
      <c r="BR328" s="150"/>
    </row>
    <row r="329" ht="12.75" customHeight="1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  <c r="BL329" s="150"/>
      <c r="BM329" s="150"/>
      <c r="BN329" s="150"/>
      <c r="BO329" s="150"/>
      <c r="BP329" s="150"/>
      <c r="BQ329" s="150"/>
      <c r="BR329" s="150"/>
    </row>
    <row r="330" ht="12.75" customHeight="1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L330" s="150"/>
      <c r="BM330" s="150"/>
      <c r="BN330" s="150"/>
      <c r="BO330" s="150"/>
      <c r="BP330" s="150"/>
      <c r="BQ330" s="150"/>
      <c r="BR330" s="150"/>
    </row>
    <row r="331" ht="12.75" customHeight="1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L331" s="150"/>
      <c r="BM331" s="150"/>
      <c r="BN331" s="150"/>
      <c r="BO331" s="150"/>
      <c r="BP331" s="150"/>
      <c r="BQ331" s="150"/>
      <c r="BR331" s="150"/>
    </row>
    <row r="332" ht="12.75" customHeight="1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L332" s="150"/>
      <c r="BM332" s="150"/>
      <c r="BN332" s="150"/>
      <c r="BO332" s="150"/>
      <c r="BP332" s="150"/>
      <c r="BQ332" s="150"/>
      <c r="BR332" s="150"/>
    </row>
    <row r="333" ht="12.75" customHeight="1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L333" s="150"/>
      <c r="BM333" s="150"/>
      <c r="BN333" s="150"/>
      <c r="BO333" s="150"/>
      <c r="BP333" s="150"/>
      <c r="BQ333" s="150"/>
      <c r="BR333" s="150"/>
    </row>
    <row r="334" ht="12.75" customHeight="1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L334" s="150"/>
      <c r="BM334" s="150"/>
      <c r="BN334" s="150"/>
      <c r="BO334" s="150"/>
      <c r="BP334" s="150"/>
      <c r="BQ334" s="150"/>
      <c r="BR334" s="150"/>
    </row>
    <row r="335" ht="12.75" customHeight="1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L335" s="150"/>
      <c r="BM335" s="150"/>
      <c r="BN335" s="150"/>
      <c r="BO335" s="150"/>
      <c r="BP335" s="150"/>
      <c r="BQ335" s="150"/>
      <c r="BR335" s="150"/>
    </row>
    <row r="336" ht="12.75" customHeight="1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L336" s="150"/>
      <c r="BM336" s="150"/>
      <c r="BN336" s="150"/>
      <c r="BO336" s="150"/>
      <c r="BP336" s="150"/>
      <c r="BQ336" s="150"/>
      <c r="BR336" s="150"/>
    </row>
    <row r="337" ht="12.75" customHeight="1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L337" s="150"/>
      <c r="BM337" s="150"/>
      <c r="BN337" s="150"/>
      <c r="BO337" s="150"/>
      <c r="BP337" s="150"/>
      <c r="BQ337" s="150"/>
      <c r="BR337" s="150"/>
    </row>
    <row r="338" ht="12.75" customHeight="1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L338" s="150"/>
      <c r="BM338" s="150"/>
      <c r="BN338" s="150"/>
      <c r="BO338" s="150"/>
      <c r="BP338" s="150"/>
      <c r="BQ338" s="150"/>
      <c r="BR338" s="150"/>
    </row>
    <row r="339" ht="12.75" customHeight="1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  <c r="BL339" s="150"/>
      <c r="BM339" s="150"/>
      <c r="BN339" s="150"/>
      <c r="BO339" s="150"/>
      <c r="BP339" s="150"/>
      <c r="BQ339" s="150"/>
      <c r="BR339" s="150"/>
    </row>
    <row r="340" ht="12.75" customHeight="1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  <c r="BL340" s="150"/>
      <c r="BM340" s="150"/>
      <c r="BN340" s="150"/>
      <c r="BO340" s="150"/>
      <c r="BP340" s="150"/>
      <c r="BQ340" s="150"/>
      <c r="BR340" s="150"/>
    </row>
    <row r="341" ht="12.75" customHeight="1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  <c r="BL341" s="150"/>
      <c r="BM341" s="150"/>
      <c r="BN341" s="150"/>
      <c r="BO341" s="150"/>
      <c r="BP341" s="150"/>
      <c r="BQ341" s="150"/>
      <c r="BR341" s="150"/>
    </row>
    <row r="342" ht="12.75" customHeight="1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L342" s="150"/>
      <c r="BM342" s="150"/>
      <c r="BN342" s="150"/>
      <c r="BO342" s="150"/>
      <c r="BP342" s="150"/>
      <c r="BQ342" s="150"/>
      <c r="BR342" s="150"/>
    </row>
    <row r="343" ht="12.75" customHeight="1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L343" s="150"/>
      <c r="BM343" s="150"/>
      <c r="BN343" s="150"/>
      <c r="BO343" s="150"/>
      <c r="BP343" s="150"/>
      <c r="BQ343" s="150"/>
      <c r="BR343" s="150"/>
    </row>
    <row r="344" ht="12.75" customHeight="1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L344" s="150"/>
      <c r="BM344" s="150"/>
      <c r="BN344" s="150"/>
      <c r="BO344" s="150"/>
      <c r="BP344" s="150"/>
      <c r="BQ344" s="150"/>
      <c r="BR344" s="150"/>
    </row>
    <row r="345" ht="12.75" customHeight="1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  <c r="BL345" s="150"/>
      <c r="BM345" s="150"/>
      <c r="BN345" s="150"/>
      <c r="BO345" s="150"/>
      <c r="BP345" s="150"/>
      <c r="BQ345" s="150"/>
      <c r="BR345" s="150"/>
    </row>
    <row r="346" ht="12.75" customHeight="1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L346" s="150"/>
      <c r="BM346" s="150"/>
      <c r="BN346" s="150"/>
      <c r="BO346" s="150"/>
      <c r="BP346" s="150"/>
      <c r="BQ346" s="150"/>
      <c r="BR346" s="150"/>
    </row>
    <row r="347" ht="12.75" customHeight="1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L347" s="150"/>
      <c r="BM347" s="150"/>
      <c r="BN347" s="150"/>
      <c r="BO347" s="150"/>
      <c r="BP347" s="150"/>
      <c r="BQ347" s="150"/>
      <c r="BR347" s="150"/>
    </row>
    <row r="348" ht="12.75" customHeight="1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L348" s="150"/>
      <c r="BM348" s="150"/>
      <c r="BN348" s="150"/>
      <c r="BO348" s="150"/>
      <c r="BP348" s="150"/>
      <c r="BQ348" s="150"/>
      <c r="BR348" s="150"/>
    </row>
    <row r="349" ht="12.75" customHeight="1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  <c r="BL349" s="150"/>
      <c r="BM349" s="150"/>
      <c r="BN349" s="150"/>
      <c r="BO349" s="150"/>
      <c r="BP349" s="150"/>
      <c r="BQ349" s="150"/>
      <c r="BR349" s="150"/>
    </row>
    <row r="350" ht="12.75" customHeight="1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  <c r="BL350" s="150"/>
      <c r="BM350" s="150"/>
      <c r="BN350" s="150"/>
      <c r="BO350" s="150"/>
      <c r="BP350" s="150"/>
      <c r="BQ350" s="150"/>
      <c r="BR350" s="150"/>
    </row>
    <row r="351" ht="12.75" customHeight="1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  <c r="BL351" s="150"/>
      <c r="BM351" s="150"/>
      <c r="BN351" s="150"/>
      <c r="BO351" s="150"/>
      <c r="BP351" s="150"/>
      <c r="BQ351" s="150"/>
      <c r="BR351" s="150"/>
    </row>
    <row r="352" ht="12.75" customHeight="1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  <c r="BL352" s="150"/>
      <c r="BM352" s="150"/>
      <c r="BN352" s="150"/>
      <c r="BO352" s="150"/>
      <c r="BP352" s="150"/>
      <c r="BQ352" s="150"/>
      <c r="BR352" s="150"/>
    </row>
    <row r="353" ht="12.75" customHeight="1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0"/>
      <c r="BR353" s="150"/>
    </row>
    <row r="354" ht="12.75" customHeight="1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</row>
    <row r="355" ht="12.75" customHeight="1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  <c r="BL355" s="150"/>
      <c r="BM355" s="150"/>
      <c r="BN355" s="150"/>
      <c r="BO355" s="150"/>
      <c r="BP355" s="150"/>
      <c r="BQ355" s="150"/>
      <c r="BR355" s="150"/>
    </row>
    <row r="356" ht="12.75" customHeight="1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  <c r="BL356" s="150"/>
      <c r="BM356" s="150"/>
      <c r="BN356" s="150"/>
      <c r="BO356" s="150"/>
      <c r="BP356" s="150"/>
      <c r="BQ356" s="150"/>
      <c r="BR356" s="150"/>
    </row>
    <row r="357" ht="12.75" customHeight="1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  <c r="BL357" s="150"/>
      <c r="BM357" s="150"/>
      <c r="BN357" s="150"/>
      <c r="BO357" s="150"/>
      <c r="BP357" s="150"/>
      <c r="BQ357" s="150"/>
      <c r="BR357" s="150"/>
    </row>
    <row r="358" ht="12.75" customHeight="1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  <c r="BL358" s="150"/>
      <c r="BM358" s="150"/>
      <c r="BN358" s="150"/>
      <c r="BO358" s="150"/>
      <c r="BP358" s="150"/>
      <c r="BQ358" s="150"/>
      <c r="BR358" s="150"/>
    </row>
    <row r="359" ht="12.75" customHeight="1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  <c r="BL359" s="150"/>
      <c r="BM359" s="150"/>
      <c r="BN359" s="150"/>
      <c r="BO359" s="150"/>
      <c r="BP359" s="150"/>
      <c r="BQ359" s="150"/>
      <c r="BR359" s="150"/>
    </row>
    <row r="360" ht="12.75" customHeight="1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  <c r="BL360" s="150"/>
      <c r="BM360" s="150"/>
      <c r="BN360" s="150"/>
      <c r="BO360" s="150"/>
      <c r="BP360" s="150"/>
      <c r="BQ360" s="150"/>
      <c r="BR360" s="150"/>
    </row>
    <row r="361" ht="12.75" customHeight="1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  <c r="BL361" s="150"/>
      <c r="BM361" s="150"/>
      <c r="BN361" s="150"/>
      <c r="BO361" s="150"/>
      <c r="BP361" s="150"/>
      <c r="BQ361" s="150"/>
      <c r="BR361" s="150"/>
    </row>
    <row r="362" ht="12.75" customHeight="1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  <c r="BL362" s="150"/>
      <c r="BM362" s="150"/>
      <c r="BN362" s="150"/>
      <c r="BO362" s="150"/>
      <c r="BP362" s="150"/>
      <c r="BQ362" s="150"/>
      <c r="BR362" s="150"/>
    </row>
    <row r="363" ht="12.75" customHeight="1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  <c r="BL363" s="150"/>
      <c r="BM363" s="150"/>
      <c r="BN363" s="150"/>
      <c r="BO363" s="150"/>
      <c r="BP363" s="150"/>
      <c r="BQ363" s="150"/>
      <c r="BR363" s="150"/>
    </row>
    <row r="364" ht="12.75" customHeight="1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  <c r="BL364" s="150"/>
      <c r="BM364" s="150"/>
      <c r="BN364" s="150"/>
      <c r="BO364" s="150"/>
      <c r="BP364" s="150"/>
      <c r="BQ364" s="150"/>
      <c r="BR364" s="150"/>
    </row>
    <row r="365" ht="12.75" customHeight="1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  <c r="BL365" s="150"/>
      <c r="BM365" s="150"/>
      <c r="BN365" s="150"/>
      <c r="BO365" s="150"/>
      <c r="BP365" s="150"/>
      <c r="BQ365" s="150"/>
      <c r="BR365" s="150"/>
    </row>
    <row r="366" ht="12.75" customHeight="1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  <c r="BL366" s="150"/>
      <c r="BM366" s="150"/>
      <c r="BN366" s="150"/>
      <c r="BO366" s="150"/>
      <c r="BP366" s="150"/>
      <c r="BQ366" s="150"/>
      <c r="BR366" s="150"/>
    </row>
    <row r="367" ht="12.75" customHeight="1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  <c r="BL367" s="150"/>
      <c r="BM367" s="150"/>
      <c r="BN367" s="150"/>
      <c r="BO367" s="150"/>
      <c r="BP367" s="150"/>
      <c r="BQ367" s="150"/>
      <c r="BR367" s="150"/>
    </row>
    <row r="368" ht="12.75" customHeight="1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  <c r="BL368" s="150"/>
      <c r="BM368" s="150"/>
      <c r="BN368" s="150"/>
      <c r="BO368" s="150"/>
      <c r="BP368" s="150"/>
      <c r="BQ368" s="150"/>
      <c r="BR368" s="150"/>
    </row>
    <row r="369" ht="12.75" customHeight="1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  <c r="BL369" s="150"/>
      <c r="BM369" s="150"/>
      <c r="BN369" s="150"/>
      <c r="BO369" s="150"/>
      <c r="BP369" s="150"/>
      <c r="BQ369" s="150"/>
      <c r="BR369" s="150"/>
    </row>
    <row r="370" ht="12.75" customHeight="1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  <c r="BL370" s="150"/>
      <c r="BM370" s="150"/>
      <c r="BN370" s="150"/>
      <c r="BO370" s="150"/>
      <c r="BP370" s="150"/>
      <c r="BQ370" s="150"/>
      <c r="BR370" s="150"/>
    </row>
    <row r="371" ht="12.75" customHeight="1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  <c r="BL371" s="150"/>
      <c r="BM371" s="150"/>
      <c r="BN371" s="150"/>
      <c r="BO371" s="150"/>
      <c r="BP371" s="150"/>
      <c r="BQ371" s="150"/>
      <c r="BR371" s="150"/>
    </row>
    <row r="372" ht="12.75" customHeight="1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  <c r="BL372" s="150"/>
      <c r="BM372" s="150"/>
      <c r="BN372" s="150"/>
      <c r="BO372" s="150"/>
      <c r="BP372" s="150"/>
      <c r="BQ372" s="150"/>
      <c r="BR372" s="150"/>
    </row>
    <row r="373" ht="12.75" customHeight="1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  <c r="BL373" s="150"/>
      <c r="BM373" s="150"/>
      <c r="BN373" s="150"/>
      <c r="BO373" s="150"/>
      <c r="BP373" s="150"/>
      <c r="BQ373" s="150"/>
      <c r="BR373" s="150"/>
    </row>
    <row r="374" ht="12.75" customHeight="1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  <c r="BL374" s="150"/>
      <c r="BM374" s="150"/>
      <c r="BN374" s="150"/>
      <c r="BO374" s="150"/>
      <c r="BP374" s="150"/>
      <c r="BQ374" s="150"/>
      <c r="BR374" s="150"/>
    </row>
    <row r="375" ht="12.75" customHeight="1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  <c r="BL375" s="150"/>
      <c r="BM375" s="150"/>
      <c r="BN375" s="150"/>
      <c r="BO375" s="150"/>
      <c r="BP375" s="150"/>
      <c r="BQ375" s="150"/>
      <c r="BR375" s="150"/>
    </row>
    <row r="376" ht="12.75" customHeight="1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L376" s="150"/>
      <c r="BM376" s="150"/>
      <c r="BN376" s="150"/>
      <c r="BO376" s="150"/>
      <c r="BP376" s="150"/>
      <c r="BQ376" s="150"/>
      <c r="BR376" s="150"/>
    </row>
    <row r="377" ht="12.75" customHeight="1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</row>
    <row r="378" ht="12.75" customHeight="1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L378" s="150"/>
      <c r="BM378" s="150"/>
      <c r="BN378" s="150"/>
      <c r="BO378" s="150"/>
      <c r="BP378" s="150"/>
      <c r="BQ378" s="150"/>
      <c r="BR378" s="150"/>
    </row>
    <row r="379" ht="12.75" customHeight="1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L379" s="150"/>
      <c r="BM379" s="150"/>
      <c r="BN379" s="150"/>
      <c r="BO379" s="150"/>
      <c r="BP379" s="150"/>
      <c r="BQ379" s="150"/>
      <c r="BR379" s="150"/>
    </row>
    <row r="380" ht="12.75" customHeight="1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  <c r="BL380" s="150"/>
      <c r="BM380" s="150"/>
      <c r="BN380" s="150"/>
      <c r="BO380" s="150"/>
      <c r="BP380" s="150"/>
      <c r="BQ380" s="150"/>
      <c r="BR380" s="150"/>
    </row>
    <row r="381" ht="12.75" customHeight="1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  <c r="BL381" s="150"/>
      <c r="BM381" s="150"/>
      <c r="BN381" s="150"/>
      <c r="BO381" s="150"/>
      <c r="BP381" s="150"/>
      <c r="BQ381" s="150"/>
      <c r="BR381" s="150"/>
    </row>
    <row r="382" ht="12.75" customHeight="1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L382" s="150"/>
      <c r="BM382" s="150"/>
      <c r="BN382" s="150"/>
      <c r="BO382" s="150"/>
      <c r="BP382" s="150"/>
      <c r="BQ382" s="150"/>
      <c r="BR382" s="150"/>
    </row>
    <row r="383" ht="12.75" customHeight="1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  <c r="BL383" s="150"/>
      <c r="BM383" s="150"/>
      <c r="BN383" s="150"/>
      <c r="BO383" s="150"/>
      <c r="BP383" s="150"/>
      <c r="BQ383" s="150"/>
      <c r="BR383" s="150"/>
    </row>
    <row r="384" ht="12.75" customHeight="1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  <c r="BL384" s="150"/>
      <c r="BM384" s="150"/>
      <c r="BN384" s="150"/>
      <c r="BO384" s="150"/>
      <c r="BP384" s="150"/>
      <c r="BQ384" s="150"/>
      <c r="BR384" s="150"/>
    </row>
    <row r="385" ht="12.75" customHeight="1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  <c r="BL385" s="150"/>
      <c r="BM385" s="150"/>
      <c r="BN385" s="150"/>
      <c r="BO385" s="150"/>
      <c r="BP385" s="150"/>
      <c r="BQ385" s="150"/>
      <c r="BR385" s="150"/>
    </row>
    <row r="386" ht="12.75" customHeight="1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  <c r="BL386" s="150"/>
      <c r="BM386" s="150"/>
      <c r="BN386" s="150"/>
      <c r="BO386" s="150"/>
      <c r="BP386" s="150"/>
      <c r="BQ386" s="150"/>
      <c r="BR386" s="150"/>
    </row>
    <row r="387" ht="12.75" customHeight="1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  <c r="BL387" s="150"/>
      <c r="BM387" s="150"/>
      <c r="BN387" s="150"/>
      <c r="BO387" s="150"/>
      <c r="BP387" s="150"/>
      <c r="BQ387" s="150"/>
      <c r="BR387" s="150"/>
    </row>
    <row r="388" ht="12.75" customHeight="1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  <c r="BL388" s="150"/>
      <c r="BM388" s="150"/>
      <c r="BN388" s="150"/>
      <c r="BO388" s="150"/>
      <c r="BP388" s="150"/>
      <c r="BQ388" s="150"/>
      <c r="BR388" s="150"/>
    </row>
    <row r="389" ht="12.75" customHeight="1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  <c r="BL389" s="150"/>
      <c r="BM389" s="150"/>
      <c r="BN389" s="150"/>
      <c r="BO389" s="150"/>
      <c r="BP389" s="150"/>
      <c r="BQ389" s="150"/>
      <c r="BR389" s="150"/>
    </row>
    <row r="390" ht="12.75" customHeight="1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  <c r="BL390" s="150"/>
      <c r="BM390" s="150"/>
      <c r="BN390" s="150"/>
      <c r="BO390" s="150"/>
      <c r="BP390" s="150"/>
      <c r="BQ390" s="150"/>
      <c r="BR390" s="150"/>
    </row>
    <row r="391" ht="12.75" customHeight="1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  <c r="BL391" s="150"/>
      <c r="BM391" s="150"/>
      <c r="BN391" s="150"/>
      <c r="BO391" s="150"/>
      <c r="BP391" s="150"/>
      <c r="BQ391" s="150"/>
      <c r="BR391" s="150"/>
    </row>
    <row r="392" ht="12.75" customHeight="1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  <c r="BL392" s="150"/>
      <c r="BM392" s="150"/>
      <c r="BN392" s="150"/>
      <c r="BO392" s="150"/>
      <c r="BP392" s="150"/>
      <c r="BQ392" s="150"/>
      <c r="BR392" s="150"/>
    </row>
    <row r="393" ht="12.75" customHeight="1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  <c r="BL393" s="150"/>
      <c r="BM393" s="150"/>
      <c r="BN393" s="150"/>
      <c r="BO393" s="150"/>
      <c r="BP393" s="150"/>
      <c r="BQ393" s="150"/>
      <c r="BR393" s="150"/>
    </row>
    <row r="394" ht="12.75" customHeight="1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  <c r="BL394" s="150"/>
      <c r="BM394" s="150"/>
      <c r="BN394" s="150"/>
      <c r="BO394" s="150"/>
      <c r="BP394" s="150"/>
      <c r="BQ394" s="150"/>
      <c r="BR394" s="150"/>
    </row>
    <row r="395" ht="12.75" customHeight="1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  <c r="BL395" s="150"/>
      <c r="BM395" s="150"/>
      <c r="BN395" s="150"/>
      <c r="BO395" s="150"/>
      <c r="BP395" s="150"/>
      <c r="BQ395" s="150"/>
      <c r="BR395" s="150"/>
    </row>
    <row r="396" ht="12.75" customHeight="1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  <c r="BL396" s="150"/>
      <c r="BM396" s="150"/>
      <c r="BN396" s="150"/>
      <c r="BO396" s="150"/>
      <c r="BP396" s="150"/>
      <c r="BQ396" s="150"/>
      <c r="BR396" s="150"/>
    </row>
    <row r="397" ht="12.75" customHeight="1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L397" s="150"/>
      <c r="BM397" s="150"/>
      <c r="BN397" s="150"/>
      <c r="BO397" s="150"/>
      <c r="BP397" s="150"/>
      <c r="BQ397" s="150"/>
      <c r="BR397" s="150"/>
    </row>
    <row r="398" ht="12.75" customHeight="1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  <c r="BL398" s="150"/>
      <c r="BM398" s="150"/>
      <c r="BN398" s="150"/>
      <c r="BO398" s="150"/>
      <c r="BP398" s="150"/>
      <c r="BQ398" s="150"/>
      <c r="BR398" s="150"/>
    </row>
    <row r="399" ht="12.75" customHeight="1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L399" s="150"/>
      <c r="BM399" s="150"/>
      <c r="BN399" s="150"/>
      <c r="BO399" s="150"/>
      <c r="BP399" s="150"/>
      <c r="BQ399" s="150"/>
      <c r="BR399" s="150"/>
    </row>
    <row r="400" ht="12.75" customHeight="1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L400" s="150"/>
      <c r="BM400" s="150"/>
      <c r="BN400" s="150"/>
      <c r="BO400" s="150"/>
      <c r="BP400" s="150"/>
      <c r="BQ400" s="150"/>
      <c r="BR400" s="150"/>
    </row>
    <row r="401" ht="12.75" customHeight="1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  <c r="BL401" s="150"/>
      <c r="BM401" s="150"/>
      <c r="BN401" s="150"/>
      <c r="BO401" s="150"/>
      <c r="BP401" s="150"/>
      <c r="BQ401" s="150"/>
      <c r="BR401" s="150"/>
    </row>
    <row r="402" ht="12.75" customHeight="1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L402" s="150"/>
      <c r="BM402" s="150"/>
      <c r="BN402" s="150"/>
      <c r="BO402" s="150"/>
      <c r="BP402" s="150"/>
      <c r="BQ402" s="150"/>
      <c r="BR402" s="150"/>
    </row>
    <row r="403" ht="12.75" customHeight="1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L403" s="150"/>
      <c r="BM403" s="150"/>
      <c r="BN403" s="150"/>
      <c r="BO403" s="150"/>
      <c r="BP403" s="150"/>
      <c r="BQ403" s="150"/>
      <c r="BR403" s="150"/>
    </row>
    <row r="404" ht="12.75" customHeight="1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  <c r="BM404" s="150"/>
      <c r="BN404" s="150"/>
      <c r="BO404" s="150"/>
      <c r="BP404" s="150"/>
      <c r="BQ404" s="150"/>
      <c r="BR404" s="150"/>
    </row>
    <row r="405" ht="12.75" customHeight="1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L405" s="150"/>
      <c r="BM405" s="150"/>
      <c r="BN405" s="150"/>
      <c r="BO405" s="150"/>
      <c r="BP405" s="150"/>
      <c r="BQ405" s="150"/>
      <c r="BR405" s="150"/>
    </row>
    <row r="406" ht="12.75" customHeight="1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L406" s="150"/>
      <c r="BM406" s="150"/>
      <c r="BN406" s="150"/>
      <c r="BO406" s="150"/>
      <c r="BP406" s="150"/>
      <c r="BQ406" s="150"/>
      <c r="BR406" s="150"/>
    </row>
    <row r="407" ht="12.75" customHeight="1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0"/>
      <c r="BM407" s="150"/>
      <c r="BN407" s="150"/>
      <c r="BO407" s="150"/>
      <c r="BP407" s="150"/>
      <c r="BQ407" s="150"/>
      <c r="BR407" s="150"/>
    </row>
    <row r="408" ht="12.75" customHeight="1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L408" s="150"/>
      <c r="BM408" s="150"/>
      <c r="BN408" s="150"/>
      <c r="BO408" s="150"/>
      <c r="BP408" s="150"/>
      <c r="BQ408" s="150"/>
      <c r="BR408" s="150"/>
    </row>
    <row r="409" ht="12.75" customHeight="1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L409" s="150"/>
      <c r="BM409" s="150"/>
      <c r="BN409" s="150"/>
      <c r="BO409" s="150"/>
      <c r="BP409" s="150"/>
      <c r="BQ409" s="150"/>
      <c r="BR409" s="150"/>
    </row>
    <row r="410" ht="12.75" customHeight="1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L410" s="150"/>
      <c r="BM410" s="150"/>
      <c r="BN410" s="150"/>
      <c r="BO410" s="150"/>
      <c r="BP410" s="150"/>
      <c r="BQ410" s="150"/>
      <c r="BR410" s="150"/>
    </row>
    <row r="411" ht="12.75" customHeight="1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L411" s="150"/>
      <c r="BM411" s="150"/>
      <c r="BN411" s="150"/>
      <c r="BO411" s="150"/>
      <c r="BP411" s="150"/>
      <c r="BQ411" s="150"/>
      <c r="BR411" s="150"/>
    </row>
    <row r="412" ht="12.75" customHeight="1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L412" s="150"/>
      <c r="BM412" s="150"/>
      <c r="BN412" s="150"/>
      <c r="BO412" s="150"/>
      <c r="BP412" s="150"/>
      <c r="BQ412" s="150"/>
      <c r="BR412" s="150"/>
    </row>
    <row r="413" ht="12.75" customHeight="1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  <c r="BL413" s="150"/>
      <c r="BM413" s="150"/>
      <c r="BN413" s="150"/>
      <c r="BO413" s="150"/>
      <c r="BP413" s="150"/>
      <c r="BQ413" s="150"/>
      <c r="BR413" s="150"/>
    </row>
    <row r="414" ht="12.75" customHeight="1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  <c r="BL414" s="150"/>
      <c r="BM414" s="150"/>
      <c r="BN414" s="150"/>
      <c r="BO414" s="150"/>
      <c r="BP414" s="150"/>
      <c r="BQ414" s="150"/>
      <c r="BR414" s="150"/>
    </row>
    <row r="415" ht="12.75" customHeight="1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L415" s="150"/>
      <c r="BM415" s="150"/>
      <c r="BN415" s="150"/>
      <c r="BO415" s="150"/>
      <c r="BP415" s="150"/>
      <c r="BQ415" s="150"/>
      <c r="BR415" s="150"/>
    </row>
    <row r="416" ht="12.75" customHeight="1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L416" s="150"/>
      <c r="BM416" s="150"/>
      <c r="BN416" s="150"/>
      <c r="BO416" s="150"/>
      <c r="BP416" s="150"/>
      <c r="BQ416" s="150"/>
      <c r="BR416" s="150"/>
    </row>
    <row r="417" ht="12.75" customHeight="1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  <c r="BL417" s="150"/>
      <c r="BM417" s="150"/>
      <c r="BN417" s="150"/>
      <c r="BO417" s="150"/>
      <c r="BP417" s="150"/>
      <c r="BQ417" s="150"/>
      <c r="BR417" s="150"/>
    </row>
    <row r="418" ht="12.75" customHeight="1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  <c r="BL418" s="150"/>
      <c r="BM418" s="150"/>
      <c r="BN418" s="150"/>
      <c r="BO418" s="150"/>
      <c r="BP418" s="150"/>
      <c r="BQ418" s="150"/>
      <c r="BR418" s="150"/>
    </row>
    <row r="419" ht="12.75" customHeight="1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  <c r="BL419" s="150"/>
      <c r="BM419" s="150"/>
      <c r="BN419" s="150"/>
      <c r="BO419" s="150"/>
      <c r="BP419" s="150"/>
      <c r="BQ419" s="150"/>
      <c r="BR419" s="150"/>
    </row>
    <row r="420" ht="12.75" customHeight="1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L420" s="150"/>
      <c r="BM420" s="150"/>
      <c r="BN420" s="150"/>
      <c r="BO420" s="150"/>
      <c r="BP420" s="150"/>
      <c r="BQ420" s="150"/>
      <c r="BR420" s="150"/>
    </row>
    <row r="421" ht="12.75" customHeight="1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L421" s="150"/>
      <c r="BM421" s="150"/>
      <c r="BN421" s="150"/>
      <c r="BO421" s="150"/>
      <c r="BP421" s="150"/>
      <c r="BQ421" s="150"/>
      <c r="BR421" s="150"/>
    </row>
    <row r="422" ht="12.75" customHeight="1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L422" s="150"/>
      <c r="BM422" s="150"/>
      <c r="BN422" s="150"/>
      <c r="BO422" s="150"/>
      <c r="BP422" s="150"/>
      <c r="BQ422" s="150"/>
      <c r="BR422" s="150"/>
    </row>
    <row r="423" ht="12.75" customHeight="1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L423" s="150"/>
      <c r="BM423" s="150"/>
      <c r="BN423" s="150"/>
      <c r="BO423" s="150"/>
      <c r="BP423" s="150"/>
      <c r="BQ423" s="150"/>
      <c r="BR423" s="150"/>
    </row>
    <row r="424" ht="12.75" customHeight="1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L424" s="150"/>
      <c r="BM424" s="150"/>
      <c r="BN424" s="150"/>
      <c r="BO424" s="150"/>
      <c r="BP424" s="150"/>
      <c r="BQ424" s="150"/>
      <c r="BR424" s="150"/>
    </row>
    <row r="425" ht="12.75" customHeight="1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L425" s="150"/>
      <c r="BM425" s="150"/>
      <c r="BN425" s="150"/>
      <c r="BO425" s="150"/>
      <c r="BP425" s="150"/>
      <c r="BQ425" s="150"/>
      <c r="BR425" s="150"/>
    </row>
    <row r="426" ht="12.75" customHeight="1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L426" s="150"/>
      <c r="BM426" s="150"/>
      <c r="BN426" s="150"/>
      <c r="BO426" s="150"/>
      <c r="BP426" s="150"/>
      <c r="BQ426" s="150"/>
      <c r="BR426" s="150"/>
    </row>
    <row r="427" ht="12.75" customHeight="1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L427" s="150"/>
      <c r="BM427" s="150"/>
      <c r="BN427" s="150"/>
      <c r="BO427" s="150"/>
      <c r="BP427" s="150"/>
      <c r="BQ427" s="150"/>
      <c r="BR427" s="150"/>
    </row>
    <row r="428" ht="12.75" customHeight="1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L428" s="150"/>
      <c r="BM428" s="150"/>
      <c r="BN428" s="150"/>
      <c r="BO428" s="150"/>
      <c r="BP428" s="150"/>
      <c r="BQ428" s="150"/>
      <c r="BR428" s="150"/>
    </row>
    <row r="429" ht="12.75" customHeight="1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  <c r="BL429" s="150"/>
      <c r="BM429" s="150"/>
      <c r="BN429" s="150"/>
      <c r="BO429" s="150"/>
      <c r="BP429" s="150"/>
      <c r="BQ429" s="150"/>
      <c r="BR429" s="150"/>
    </row>
    <row r="430" ht="12.75" customHeight="1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L430" s="150"/>
      <c r="BM430" s="150"/>
      <c r="BN430" s="150"/>
      <c r="BO430" s="150"/>
      <c r="BP430" s="150"/>
      <c r="BQ430" s="150"/>
      <c r="BR430" s="150"/>
    </row>
    <row r="431" ht="12.75" customHeight="1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L431" s="150"/>
      <c r="BM431" s="150"/>
      <c r="BN431" s="150"/>
      <c r="BO431" s="150"/>
      <c r="BP431" s="150"/>
      <c r="BQ431" s="150"/>
      <c r="BR431" s="150"/>
    </row>
    <row r="432" ht="12.75" customHeight="1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  <c r="BL432" s="150"/>
      <c r="BM432" s="150"/>
      <c r="BN432" s="150"/>
      <c r="BO432" s="150"/>
      <c r="BP432" s="150"/>
      <c r="BQ432" s="150"/>
      <c r="BR432" s="150"/>
    </row>
    <row r="433" ht="12.75" customHeight="1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  <c r="BL433" s="150"/>
      <c r="BM433" s="150"/>
      <c r="BN433" s="150"/>
      <c r="BO433" s="150"/>
      <c r="BP433" s="150"/>
      <c r="BQ433" s="150"/>
      <c r="BR433" s="150"/>
    </row>
    <row r="434" ht="12.75" customHeight="1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  <c r="BL434" s="150"/>
      <c r="BM434" s="150"/>
      <c r="BN434" s="150"/>
      <c r="BO434" s="150"/>
      <c r="BP434" s="150"/>
      <c r="BQ434" s="150"/>
      <c r="BR434" s="150"/>
    </row>
    <row r="435" ht="12.75" customHeight="1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L435" s="150"/>
      <c r="BM435" s="150"/>
      <c r="BN435" s="150"/>
      <c r="BO435" s="150"/>
      <c r="BP435" s="150"/>
      <c r="BQ435" s="150"/>
      <c r="BR435" s="150"/>
    </row>
    <row r="436" ht="12.75" customHeight="1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L436" s="150"/>
      <c r="BM436" s="150"/>
      <c r="BN436" s="150"/>
      <c r="BO436" s="150"/>
      <c r="BP436" s="150"/>
      <c r="BQ436" s="150"/>
      <c r="BR436" s="150"/>
    </row>
    <row r="437" ht="12.75" customHeight="1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L437" s="150"/>
      <c r="BM437" s="150"/>
      <c r="BN437" s="150"/>
      <c r="BO437" s="150"/>
      <c r="BP437" s="150"/>
      <c r="BQ437" s="150"/>
      <c r="BR437" s="150"/>
    </row>
    <row r="438" ht="12.75" customHeight="1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L438" s="150"/>
      <c r="BM438" s="150"/>
      <c r="BN438" s="150"/>
      <c r="BO438" s="150"/>
      <c r="BP438" s="150"/>
      <c r="BQ438" s="150"/>
      <c r="BR438" s="150"/>
    </row>
    <row r="439" ht="12.75" customHeight="1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L439" s="150"/>
      <c r="BM439" s="150"/>
      <c r="BN439" s="150"/>
      <c r="BO439" s="150"/>
      <c r="BP439" s="150"/>
      <c r="BQ439" s="150"/>
      <c r="BR439" s="150"/>
    </row>
    <row r="440" ht="12.75" customHeight="1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0"/>
      <c r="BN440" s="150"/>
      <c r="BO440" s="150"/>
      <c r="BP440" s="150"/>
      <c r="BQ440" s="150"/>
      <c r="BR440" s="150"/>
    </row>
    <row r="441" ht="12.75" customHeight="1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L441" s="150"/>
      <c r="BM441" s="150"/>
      <c r="BN441" s="150"/>
      <c r="BO441" s="150"/>
      <c r="BP441" s="150"/>
      <c r="BQ441" s="150"/>
      <c r="BR441" s="150"/>
    </row>
    <row r="442" ht="12.75" customHeight="1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L442" s="150"/>
      <c r="BM442" s="150"/>
      <c r="BN442" s="150"/>
      <c r="BO442" s="150"/>
      <c r="BP442" s="150"/>
      <c r="BQ442" s="150"/>
      <c r="BR442" s="150"/>
    </row>
    <row r="443" ht="12.75" customHeight="1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L443" s="150"/>
      <c r="BM443" s="150"/>
      <c r="BN443" s="150"/>
      <c r="BO443" s="150"/>
      <c r="BP443" s="150"/>
      <c r="BQ443" s="150"/>
      <c r="BR443" s="150"/>
    </row>
    <row r="444" ht="12.75" customHeight="1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L444" s="150"/>
      <c r="BM444" s="150"/>
      <c r="BN444" s="150"/>
      <c r="BO444" s="150"/>
      <c r="BP444" s="150"/>
      <c r="BQ444" s="150"/>
      <c r="BR444" s="150"/>
    </row>
    <row r="445" ht="12.75" customHeight="1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L445" s="150"/>
      <c r="BM445" s="150"/>
      <c r="BN445" s="150"/>
      <c r="BO445" s="150"/>
      <c r="BP445" s="150"/>
      <c r="BQ445" s="150"/>
      <c r="BR445" s="150"/>
    </row>
    <row r="446" ht="12.75" customHeight="1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L446" s="150"/>
      <c r="BM446" s="150"/>
      <c r="BN446" s="150"/>
      <c r="BO446" s="150"/>
      <c r="BP446" s="150"/>
      <c r="BQ446" s="150"/>
      <c r="BR446" s="150"/>
    </row>
    <row r="447" ht="12.75" customHeight="1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  <c r="BL447" s="150"/>
      <c r="BM447" s="150"/>
      <c r="BN447" s="150"/>
      <c r="BO447" s="150"/>
      <c r="BP447" s="150"/>
      <c r="BQ447" s="150"/>
      <c r="BR447" s="150"/>
    </row>
    <row r="448" ht="12.75" customHeight="1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  <c r="BL448" s="150"/>
      <c r="BM448" s="150"/>
      <c r="BN448" s="150"/>
      <c r="BO448" s="150"/>
      <c r="BP448" s="150"/>
      <c r="BQ448" s="150"/>
      <c r="BR448" s="150"/>
    </row>
    <row r="449" ht="12.75" customHeight="1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  <c r="BL449" s="150"/>
      <c r="BM449" s="150"/>
      <c r="BN449" s="150"/>
      <c r="BO449" s="150"/>
      <c r="BP449" s="150"/>
      <c r="BQ449" s="150"/>
      <c r="BR449" s="150"/>
    </row>
    <row r="450" ht="12.75" customHeight="1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  <c r="BL450" s="150"/>
      <c r="BM450" s="150"/>
      <c r="BN450" s="150"/>
      <c r="BO450" s="150"/>
      <c r="BP450" s="150"/>
      <c r="BQ450" s="150"/>
      <c r="BR450" s="150"/>
    </row>
    <row r="451" ht="12.75" customHeight="1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  <c r="BL451" s="150"/>
      <c r="BM451" s="150"/>
      <c r="BN451" s="150"/>
      <c r="BO451" s="150"/>
      <c r="BP451" s="150"/>
      <c r="BQ451" s="150"/>
      <c r="BR451" s="150"/>
    </row>
    <row r="452" ht="12.75" customHeight="1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  <c r="BL452" s="150"/>
      <c r="BM452" s="150"/>
      <c r="BN452" s="150"/>
      <c r="BO452" s="150"/>
      <c r="BP452" s="150"/>
      <c r="BQ452" s="150"/>
      <c r="BR452" s="150"/>
    </row>
    <row r="453" ht="12.75" customHeight="1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L453" s="150"/>
      <c r="BM453" s="150"/>
      <c r="BN453" s="150"/>
      <c r="BO453" s="150"/>
      <c r="BP453" s="150"/>
      <c r="BQ453" s="150"/>
      <c r="BR453" s="150"/>
    </row>
    <row r="454" ht="12.75" customHeight="1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L454" s="150"/>
      <c r="BM454" s="150"/>
      <c r="BN454" s="150"/>
      <c r="BO454" s="150"/>
      <c r="BP454" s="150"/>
      <c r="BQ454" s="150"/>
      <c r="BR454" s="150"/>
    </row>
    <row r="455" ht="12.75" customHeight="1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L455" s="150"/>
      <c r="BM455" s="150"/>
      <c r="BN455" s="150"/>
      <c r="BO455" s="150"/>
      <c r="BP455" s="150"/>
      <c r="BQ455" s="150"/>
      <c r="BR455" s="150"/>
    </row>
    <row r="456" ht="12.75" customHeight="1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0"/>
      <c r="BM456" s="150"/>
      <c r="BN456" s="150"/>
      <c r="BO456" s="150"/>
      <c r="BP456" s="150"/>
      <c r="BQ456" s="150"/>
      <c r="BR456" s="150"/>
    </row>
    <row r="457" ht="12.75" customHeight="1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L457" s="150"/>
      <c r="BM457" s="150"/>
      <c r="BN457" s="150"/>
      <c r="BO457" s="150"/>
      <c r="BP457" s="150"/>
      <c r="BQ457" s="150"/>
      <c r="BR457" s="150"/>
    </row>
    <row r="458" ht="12.75" customHeight="1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L458" s="150"/>
      <c r="BM458" s="150"/>
      <c r="BN458" s="150"/>
      <c r="BO458" s="150"/>
      <c r="BP458" s="150"/>
      <c r="BQ458" s="150"/>
      <c r="BR458" s="150"/>
    </row>
    <row r="459" ht="12.75" customHeight="1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0"/>
      <c r="BM459" s="150"/>
      <c r="BN459" s="150"/>
      <c r="BO459" s="150"/>
      <c r="BP459" s="150"/>
      <c r="BQ459" s="150"/>
      <c r="BR459" s="150"/>
    </row>
    <row r="460" ht="12.75" customHeight="1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0"/>
      <c r="BN460" s="150"/>
      <c r="BO460" s="150"/>
      <c r="BP460" s="150"/>
      <c r="BQ460" s="150"/>
      <c r="BR460" s="150"/>
    </row>
    <row r="461" ht="12.75" customHeight="1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L461" s="150"/>
      <c r="BM461" s="150"/>
      <c r="BN461" s="150"/>
      <c r="BO461" s="150"/>
      <c r="BP461" s="150"/>
      <c r="BQ461" s="150"/>
      <c r="BR461" s="150"/>
    </row>
    <row r="462" ht="12.75" customHeight="1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L462" s="150"/>
      <c r="BM462" s="150"/>
      <c r="BN462" s="150"/>
      <c r="BO462" s="150"/>
      <c r="BP462" s="150"/>
      <c r="BQ462" s="150"/>
      <c r="BR462" s="150"/>
    </row>
    <row r="463" ht="12.75" customHeight="1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L463" s="150"/>
      <c r="BM463" s="150"/>
      <c r="BN463" s="150"/>
      <c r="BO463" s="150"/>
      <c r="BP463" s="150"/>
      <c r="BQ463" s="150"/>
      <c r="BR463" s="150"/>
    </row>
    <row r="464" ht="12.75" customHeight="1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L464" s="150"/>
      <c r="BM464" s="150"/>
      <c r="BN464" s="150"/>
      <c r="BO464" s="150"/>
      <c r="BP464" s="150"/>
      <c r="BQ464" s="150"/>
      <c r="BR464" s="150"/>
    </row>
    <row r="465" ht="12.75" customHeight="1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  <c r="BL465" s="150"/>
      <c r="BM465" s="150"/>
      <c r="BN465" s="150"/>
      <c r="BO465" s="150"/>
      <c r="BP465" s="150"/>
      <c r="BQ465" s="150"/>
      <c r="BR465" s="150"/>
    </row>
    <row r="466" ht="12.75" customHeight="1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  <c r="BL466" s="150"/>
      <c r="BM466" s="150"/>
      <c r="BN466" s="150"/>
      <c r="BO466" s="150"/>
      <c r="BP466" s="150"/>
      <c r="BQ466" s="150"/>
      <c r="BR466" s="150"/>
    </row>
    <row r="467" ht="12.75" customHeight="1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  <c r="BL467" s="150"/>
      <c r="BM467" s="150"/>
      <c r="BN467" s="150"/>
      <c r="BO467" s="150"/>
      <c r="BP467" s="150"/>
      <c r="BQ467" s="150"/>
      <c r="BR467" s="150"/>
    </row>
    <row r="468" ht="12.75" customHeight="1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  <c r="BL468" s="150"/>
      <c r="BM468" s="150"/>
      <c r="BN468" s="150"/>
      <c r="BO468" s="150"/>
      <c r="BP468" s="150"/>
      <c r="BQ468" s="150"/>
      <c r="BR468" s="150"/>
    </row>
    <row r="469" ht="12.75" customHeight="1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  <c r="BL469" s="150"/>
      <c r="BM469" s="150"/>
      <c r="BN469" s="150"/>
      <c r="BO469" s="150"/>
      <c r="BP469" s="150"/>
      <c r="BQ469" s="150"/>
      <c r="BR469" s="150"/>
    </row>
    <row r="470" ht="12.75" customHeight="1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  <c r="BL470" s="150"/>
      <c r="BM470" s="150"/>
      <c r="BN470" s="150"/>
      <c r="BO470" s="150"/>
      <c r="BP470" s="150"/>
      <c r="BQ470" s="150"/>
      <c r="BR470" s="150"/>
    </row>
    <row r="471" ht="12.75" customHeight="1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  <c r="BL471" s="150"/>
      <c r="BM471" s="150"/>
      <c r="BN471" s="150"/>
      <c r="BO471" s="150"/>
      <c r="BP471" s="150"/>
      <c r="BQ471" s="150"/>
      <c r="BR471" s="150"/>
    </row>
    <row r="472" ht="12.75" customHeight="1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  <c r="BL472" s="150"/>
      <c r="BM472" s="150"/>
      <c r="BN472" s="150"/>
      <c r="BO472" s="150"/>
      <c r="BP472" s="150"/>
      <c r="BQ472" s="150"/>
      <c r="BR472" s="150"/>
    </row>
    <row r="473" ht="12.75" customHeight="1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  <c r="BL473" s="150"/>
      <c r="BM473" s="150"/>
      <c r="BN473" s="150"/>
      <c r="BO473" s="150"/>
      <c r="BP473" s="150"/>
      <c r="BQ473" s="150"/>
      <c r="BR473" s="150"/>
    </row>
    <row r="474" ht="12.75" customHeight="1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0"/>
      <c r="BN474" s="150"/>
      <c r="BO474" s="150"/>
      <c r="BP474" s="150"/>
      <c r="BQ474" s="150"/>
      <c r="BR474" s="150"/>
    </row>
    <row r="475" ht="12.75" customHeight="1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0"/>
      <c r="BN475" s="150"/>
      <c r="BO475" s="150"/>
      <c r="BP475" s="150"/>
      <c r="BQ475" s="150"/>
      <c r="BR475" s="150"/>
    </row>
    <row r="476" ht="12.75" customHeight="1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0"/>
      <c r="BN476" s="150"/>
      <c r="BO476" s="150"/>
      <c r="BP476" s="150"/>
      <c r="BQ476" s="150"/>
      <c r="BR476" s="150"/>
    </row>
    <row r="477" ht="12.75" customHeight="1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0"/>
      <c r="BN477" s="150"/>
      <c r="BO477" s="150"/>
      <c r="BP477" s="150"/>
      <c r="BQ477" s="150"/>
      <c r="BR477" s="150"/>
    </row>
    <row r="478" ht="12.75" customHeight="1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0"/>
      <c r="BN478" s="150"/>
      <c r="BO478" s="150"/>
      <c r="BP478" s="150"/>
      <c r="BQ478" s="150"/>
      <c r="BR478" s="150"/>
    </row>
    <row r="479" ht="12.75" customHeight="1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L479" s="150"/>
      <c r="BM479" s="150"/>
      <c r="BN479" s="150"/>
      <c r="BO479" s="150"/>
      <c r="BP479" s="150"/>
      <c r="BQ479" s="150"/>
      <c r="BR479" s="150"/>
    </row>
    <row r="480" ht="12.75" customHeight="1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L480" s="150"/>
      <c r="BM480" s="150"/>
      <c r="BN480" s="150"/>
      <c r="BO480" s="150"/>
      <c r="BP480" s="150"/>
      <c r="BQ480" s="150"/>
      <c r="BR480" s="150"/>
    </row>
    <row r="481" ht="12.75" customHeight="1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L481" s="150"/>
      <c r="BM481" s="150"/>
      <c r="BN481" s="150"/>
      <c r="BO481" s="150"/>
      <c r="BP481" s="150"/>
      <c r="BQ481" s="150"/>
      <c r="BR481" s="150"/>
    </row>
    <row r="482" ht="12.75" customHeight="1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L482" s="150"/>
      <c r="BM482" s="150"/>
      <c r="BN482" s="150"/>
      <c r="BO482" s="150"/>
      <c r="BP482" s="150"/>
      <c r="BQ482" s="150"/>
      <c r="BR482" s="150"/>
    </row>
    <row r="483" ht="12.75" customHeight="1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  <c r="BL483" s="150"/>
      <c r="BM483" s="150"/>
      <c r="BN483" s="150"/>
      <c r="BO483" s="150"/>
      <c r="BP483" s="150"/>
      <c r="BQ483" s="150"/>
      <c r="BR483" s="150"/>
    </row>
    <row r="484" ht="12.75" customHeight="1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  <c r="BL484" s="150"/>
      <c r="BM484" s="150"/>
      <c r="BN484" s="150"/>
      <c r="BO484" s="150"/>
      <c r="BP484" s="150"/>
      <c r="BQ484" s="150"/>
      <c r="BR484" s="150"/>
    </row>
    <row r="485" ht="12.75" customHeight="1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  <c r="BL485" s="150"/>
      <c r="BM485" s="150"/>
      <c r="BN485" s="150"/>
      <c r="BO485" s="150"/>
      <c r="BP485" s="150"/>
      <c r="BQ485" s="150"/>
      <c r="BR485" s="150"/>
    </row>
    <row r="486" ht="12.75" customHeight="1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  <c r="BL486" s="150"/>
      <c r="BM486" s="150"/>
      <c r="BN486" s="150"/>
      <c r="BO486" s="150"/>
      <c r="BP486" s="150"/>
      <c r="BQ486" s="150"/>
      <c r="BR486" s="150"/>
    </row>
    <row r="487" ht="12.75" customHeight="1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  <c r="BL487" s="150"/>
      <c r="BM487" s="150"/>
      <c r="BN487" s="150"/>
      <c r="BO487" s="150"/>
      <c r="BP487" s="150"/>
      <c r="BQ487" s="150"/>
      <c r="BR487" s="150"/>
    </row>
    <row r="488" ht="12.75" customHeight="1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L488" s="150"/>
      <c r="BM488" s="150"/>
      <c r="BN488" s="150"/>
      <c r="BO488" s="150"/>
      <c r="BP488" s="150"/>
      <c r="BQ488" s="150"/>
      <c r="BR488" s="150"/>
    </row>
    <row r="489" ht="12.75" customHeight="1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  <c r="BL489" s="150"/>
      <c r="BM489" s="150"/>
      <c r="BN489" s="150"/>
      <c r="BO489" s="150"/>
      <c r="BP489" s="150"/>
      <c r="BQ489" s="150"/>
      <c r="BR489" s="150"/>
    </row>
    <row r="490" ht="12.75" customHeight="1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  <c r="BL490" s="150"/>
      <c r="BM490" s="150"/>
      <c r="BN490" s="150"/>
      <c r="BO490" s="150"/>
      <c r="BP490" s="150"/>
      <c r="BQ490" s="150"/>
      <c r="BR490" s="150"/>
    </row>
    <row r="491" ht="12.75" customHeight="1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  <c r="BL491" s="150"/>
      <c r="BM491" s="150"/>
      <c r="BN491" s="150"/>
      <c r="BO491" s="150"/>
      <c r="BP491" s="150"/>
      <c r="BQ491" s="150"/>
      <c r="BR491" s="150"/>
    </row>
    <row r="492" ht="12.75" customHeight="1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  <c r="BL492" s="150"/>
      <c r="BM492" s="150"/>
      <c r="BN492" s="150"/>
      <c r="BO492" s="150"/>
      <c r="BP492" s="150"/>
      <c r="BQ492" s="150"/>
      <c r="BR492" s="150"/>
    </row>
    <row r="493" ht="12.75" customHeight="1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  <c r="BL493" s="150"/>
      <c r="BM493" s="150"/>
      <c r="BN493" s="150"/>
      <c r="BO493" s="150"/>
      <c r="BP493" s="150"/>
      <c r="BQ493" s="150"/>
      <c r="BR493" s="150"/>
    </row>
    <row r="494" ht="12.75" customHeight="1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  <c r="BL494" s="150"/>
      <c r="BM494" s="150"/>
      <c r="BN494" s="150"/>
      <c r="BO494" s="150"/>
      <c r="BP494" s="150"/>
      <c r="BQ494" s="150"/>
      <c r="BR494" s="150"/>
    </row>
    <row r="495" ht="12.75" customHeight="1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  <c r="BL495" s="150"/>
      <c r="BM495" s="150"/>
      <c r="BN495" s="150"/>
      <c r="BO495" s="150"/>
      <c r="BP495" s="150"/>
      <c r="BQ495" s="150"/>
      <c r="BR495" s="150"/>
    </row>
    <row r="496" ht="12.75" customHeight="1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  <c r="BL496" s="150"/>
      <c r="BM496" s="150"/>
      <c r="BN496" s="150"/>
      <c r="BO496" s="150"/>
      <c r="BP496" s="150"/>
      <c r="BQ496" s="150"/>
      <c r="BR496" s="150"/>
    </row>
    <row r="497" ht="12.75" customHeight="1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  <c r="BL497" s="150"/>
      <c r="BM497" s="150"/>
      <c r="BN497" s="150"/>
      <c r="BO497" s="150"/>
      <c r="BP497" s="150"/>
      <c r="BQ497" s="150"/>
      <c r="BR497" s="150"/>
    </row>
    <row r="498" ht="12.75" customHeight="1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  <c r="BL498" s="150"/>
      <c r="BM498" s="150"/>
      <c r="BN498" s="150"/>
      <c r="BO498" s="150"/>
      <c r="BP498" s="150"/>
      <c r="BQ498" s="150"/>
      <c r="BR498" s="150"/>
    </row>
    <row r="499" ht="12.75" customHeight="1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  <c r="BL499" s="150"/>
      <c r="BM499" s="150"/>
      <c r="BN499" s="150"/>
      <c r="BO499" s="150"/>
      <c r="BP499" s="150"/>
      <c r="BQ499" s="150"/>
      <c r="BR499" s="150"/>
    </row>
    <row r="500" ht="12.75" customHeight="1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  <c r="BL500" s="150"/>
      <c r="BM500" s="150"/>
      <c r="BN500" s="150"/>
      <c r="BO500" s="150"/>
      <c r="BP500" s="150"/>
      <c r="BQ500" s="150"/>
      <c r="BR500" s="150"/>
    </row>
    <row r="501" ht="12.75" customHeight="1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  <c r="BL501" s="150"/>
      <c r="BM501" s="150"/>
      <c r="BN501" s="150"/>
      <c r="BO501" s="150"/>
      <c r="BP501" s="150"/>
      <c r="BQ501" s="150"/>
      <c r="BR501" s="150"/>
    </row>
    <row r="502" ht="12.75" customHeight="1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  <c r="BL502" s="150"/>
      <c r="BM502" s="150"/>
      <c r="BN502" s="150"/>
      <c r="BO502" s="150"/>
      <c r="BP502" s="150"/>
      <c r="BQ502" s="150"/>
      <c r="BR502" s="150"/>
    </row>
    <row r="503" ht="12.75" customHeight="1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  <c r="BL503" s="150"/>
      <c r="BM503" s="150"/>
      <c r="BN503" s="150"/>
      <c r="BO503" s="150"/>
      <c r="BP503" s="150"/>
      <c r="BQ503" s="150"/>
      <c r="BR503" s="150"/>
    </row>
    <row r="504" ht="12.75" customHeight="1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  <c r="BL504" s="150"/>
      <c r="BM504" s="150"/>
      <c r="BN504" s="150"/>
      <c r="BO504" s="150"/>
      <c r="BP504" s="150"/>
      <c r="BQ504" s="150"/>
      <c r="BR504" s="150"/>
    </row>
    <row r="505" ht="12.75" customHeight="1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  <c r="BL505" s="150"/>
      <c r="BM505" s="150"/>
      <c r="BN505" s="150"/>
      <c r="BO505" s="150"/>
      <c r="BP505" s="150"/>
      <c r="BQ505" s="150"/>
      <c r="BR505" s="150"/>
    </row>
    <row r="506" ht="12.75" customHeight="1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  <c r="BL506" s="150"/>
      <c r="BM506" s="150"/>
      <c r="BN506" s="150"/>
      <c r="BO506" s="150"/>
      <c r="BP506" s="150"/>
      <c r="BQ506" s="150"/>
      <c r="BR506" s="150"/>
    </row>
    <row r="507" ht="12.75" customHeight="1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L507" s="150"/>
      <c r="BM507" s="150"/>
      <c r="BN507" s="150"/>
      <c r="BO507" s="150"/>
      <c r="BP507" s="150"/>
      <c r="BQ507" s="150"/>
      <c r="BR507" s="150"/>
    </row>
    <row r="508" ht="12.75" customHeight="1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L508" s="150"/>
      <c r="BM508" s="150"/>
      <c r="BN508" s="150"/>
      <c r="BO508" s="150"/>
      <c r="BP508" s="150"/>
      <c r="BQ508" s="150"/>
      <c r="BR508" s="150"/>
    </row>
    <row r="509" ht="12.75" customHeight="1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L509" s="150"/>
      <c r="BM509" s="150"/>
      <c r="BN509" s="150"/>
      <c r="BO509" s="150"/>
      <c r="BP509" s="150"/>
      <c r="BQ509" s="150"/>
      <c r="BR509" s="150"/>
    </row>
    <row r="510" ht="12.75" customHeight="1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  <c r="BL510" s="150"/>
      <c r="BM510" s="150"/>
      <c r="BN510" s="150"/>
      <c r="BO510" s="150"/>
      <c r="BP510" s="150"/>
      <c r="BQ510" s="150"/>
      <c r="BR510" s="150"/>
    </row>
    <row r="511" ht="12.75" customHeight="1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  <c r="BL511" s="150"/>
      <c r="BM511" s="150"/>
      <c r="BN511" s="150"/>
      <c r="BO511" s="150"/>
      <c r="BP511" s="150"/>
      <c r="BQ511" s="150"/>
      <c r="BR511" s="150"/>
    </row>
    <row r="512" ht="12.75" customHeight="1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L512" s="150"/>
      <c r="BM512" s="150"/>
      <c r="BN512" s="150"/>
      <c r="BO512" s="150"/>
      <c r="BP512" s="150"/>
      <c r="BQ512" s="150"/>
      <c r="BR512" s="150"/>
    </row>
    <row r="513" ht="12.75" customHeight="1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L513" s="150"/>
      <c r="BM513" s="150"/>
      <c r="BN513" s="150"/>
      <c r="BO513" s="150"/>
      <c r="BP513" s="150"/>
      <c r="BQ513" s="150"/>
      <c r="BR513" s="150"/>
    </row>
    <row r="514" ht="12.75" customHeight="1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L514" s="150"/>
      <c r="BM514" s="150"/>
      <c r="BN514" s="150"/>
      <c r="BO514" s="150"/>
      <c r="BP514" s="150"/>
      <c r="BQ514" s="150"/>
      <c r="BR514" s="150"/>
    </row>
    <row r="515" ht="12.75" customHeight="1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  <c r="BL515" s="150"/>
      <c r="BM515" s="150"/>
      <c r="BN515" s="150"/>
      <c r="BO515" s="150"/>
      <c r="BP515" s="150"/>
      <c r="BQ515" s="150"/>
      <c r="BR515" s="150"/>
    </row>
    <row r="516" ht="12.75" customHeight="1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  <c r="BL516" s="150"/>
      <c r="BM516" s="150"/>
      <c r="BN516" s="150"/>
      <c r="BO516" s="150"/>
      <c r="BP516" s="150"/>
      <c r="BQ516" s="150"/>
      <c r="BR516" s="150"/>
    </row>
    <row r="517" ht="12.75" customHeight="1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  <c r="BL517" s="150"/>
      <c r="BM517" s="150"/>
      <c r="BN517" s="150"/>
      <c r="BO517" s="150"/>
      <c r="BP517" s="150"/>
      <c r="BQ517" s="150"/>
      <c r="BR517" s="150"/>
    </row>
    <row r="518" ht="12.75" customHeight="1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  <c r="BL518" s="150"/>
      <c r="BM518" s="150"/>
      <c r="BN518" s="150"/>
      <c r="BO518" s="150"/>
      <c r="BP518" s="150"/>
      <c r="BQ518" s="150"/>
      <c r="BR518" s="150"/>
    </row>
    <row r="519" ht="12.75" customHeight="1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  <c r="BL519" s="150"/>
      <c r="BM519" s="150"/>
      <c r="BN519" s="150"/>
      <c r="BO519" s="150"/>
      <c r="BP519" s="150"/>
      <c r="BQ519" s="150"/>
      <c r="BR519" s="150"/>
    </row>
    <row r="520" ht="12.75" customHeight="1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  <c r="BL520" s="150"/>
      <c r="BM520" s="150"/>
      <c r="BN520" s="150"/>
      <c r="BO520" s="150"/>
      <c r="BP520" s="150"/>
      <c r="BQ520" s="150"/>
      <c r="BR520" s="150"/>
    </row>
    <row r="521" ht="12.75" customHeight="1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L521" s="150"/>
      <c r="BM521" s="150"/>
      <c r="BN521" s="150"/>
      <c r="BO521" s="150"/>
      <c r="BP521" s="150"/>
      <c r="BQ521" s="150"/>
      <c r="BR521" s="150"/>
    </row>
    <row r="522" ht="12.75" customHeight="1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  <c r="BL522" s="150"/>
      <c r="BM522" s="150"/>
      <c r="BN522" s="150"/>
      <c r="BO522" s="150"/>
      <c r="BP522" s="150"/>
      <c r="BQ522" s="150"/>
      <c r="BR522" s="150"/>
    </row>
    <row r="523" ht="12.75" customHeight="1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  <c r="BL523" s="150"/>
      <c r="BM523" s="150"/>
      <c r="BN523" s="150"/>
      <c r="BO523" s="150"/>
      <c r="BP523" s="150"/>
      <c r="BQ523" s="150"/>
      <c r="BR523" s="150"/>
    </row>
    <row r="524" ht="12.75" customHeight="1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L524" s="150"/>
      <c r="BM524" s="150"/>
      <c r="BN524" s="150"/>
      <c r="BO524" s="150"/>
      <c r="BP524" s="150"/>
      <c r="BQ524" s="150"/>
      <c r="BR524" s="150"/>
    </row>
    <row r="525" ht="12.75" customHeight="1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  <c r="BL525" s="150"/>
      <c r="BM525" s="150"/>
      <c r="BN525" s="150"/>
      <c r="BO525" s="150"/>
      <c r="BP525" s="150"/>
      <c r="BQ525" s="150"/>
      <c r="BR525" s="150"/>
    </row>
    <row r="526" ht="12.75" customHeight="1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  <c r="BL526" s="150"/>
      <c r="BM526" s="150"/>
      <c r="BN526" s="150"/>
      <c r="BO526" s="150"/>
      <c r="BP526" s="150"/>
      <c r="BQ526" s="150"/>
      <c r="BR526" s="150"/>
    </row>
    <row r="527" ht="12.75" customHeight="1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  <c r="BL527" s="150"/>
      <c r="BM527" s="150"/>
      <c r="BN527" s="150"/>
      <c r="BO527" s="150"/>
      <c r="BP527" s="150"/>
      <c r="BQ527" s="150"/>
      <c r="BR527" s="150"/>
    </row>
    <row r="528" ht="12.75" customHeight="1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  <c r="BL528" s="150"/>
      <c r="BM528" s="150"/>
      <c r="BN528" s="150"/>
      <c r="BO528" s="150"/>
      <c r="BP528" s="150"/>
      <c r="BQ528" s="150"/>
      <c r="BR528" s="150"/>
    </row>
    <row r="529" ht="12.75" customHeight="1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  <c r="BL529" s="150"/>
      <c r="BM529" s="150"/>
      <c r="BN529" s="150"/>
      <c r="BO529" s="150"/>
      <c r="BP529" s="150"/>
      <c r="BQ529" s="150"/>
      <c r="BR529" s="150"/>
    </row>
    <row r="530" ht="12.75" customHeight="1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  <c r="BL530" s="150"/>
      <c r="BM530" s="150"/>
      <c r="BN530" s="150"/>
      <c r="BO530" s="150"/>
      <c r="BP530" s="150"/>
      <c r="BQ530" s="150"/>
      <c r="BR530" s="150"/>
    </row>
    <row r="531" ht="12.75" customHeight="1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  <c r="BL531" s="150"/>
      <c r="BM531" s="150"/>
      <c r="BN531" s="150"/>
      <c r="BO531" s="150"/>
      <c r="BP531" s="150"/>
      <c r="BQ531" s="150"/>
      <c r="BR531" s="150"/>
    </row>
    <row r="532" ht="12.75" customHeight="1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  <c r="BL532" s="150"/>
      <c r="BM532" s="150"/>
      <c r="BN532" s="150"/>
      <c r="BO532" s="150"/>
      <c r="BP532" s="150"/>
      <c r="BQ532" s="150"/>
      <c r="BR532" s="150"/>
    </row>
    <row r="533" ht="12.75" customHeight="1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  <c r="BL533" s="150"/>
      <c r="BM533" s="150"/>
      <c r="BN533" s="150"/>
      <c r="BO533" s="150"/>
      <c r="BP533" s="150"/>
      <c r="BQ533" s="150"/>
      <c r="BR533" s="150"/>
    </row>
    <row r="534" ht="12.75" customHeight="1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  <c r="BL534" s="150"/>
      <c r="BM534" s="150"/>
      <c r="BN534" s="150"/>
      <c r="BO534" s="150"/>
      <c r="BP534" s="150"/>
      <c r="BQ534" s="150"/>
      <c r="BR534" s="150"/>
    </row>
    <row r="535" ht="12.75" customHeight="1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  <c r="BL535" s="150"/>
      <c r="BM535" s="150"/>
      <c r="BN535" s="150"/>
      <c r="BO535" s="150"/>
      <c r="BP535" s="150"/>
      <c r="BQ535" s="150"/>
      <c r="BR535" s="150"/>
    </row>
    <row r="536" ht="12.75" customHeight="1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  <c r="BL536" s="150"/>
      <c r="BM536" s="150"/>
      <c r="BN536" s="150"/>
      <c r="BO536" s="150"/>
      <c r="BP536" s="150"/>
      <c r="BQ536" s="150"/>
      <c r="BR536" s="150"/>
    </row>
    <row r="537" ht="12.75" customHeight="1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  <c r="BL537" s="150"/>
      <c r="BM537" s="150"/>
      <c r="BN537" s="150"/>
      <c r="BO537" s="150"/>
      <c r="BP537" s="150"/>
      <c r="BQ537" s="150"/>
      <c r="BR537" s="150"/>
    </row>
    <row r="538" ht="12.75" customHeight="1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  <c r="BL538" s="150"/>
      <c r="BM538" s="150"/>
      <c r="BN538" s="150"/>
      <c r="BO538" s="150"/>
      <c r="BP538" s="150"/>
      <c r="BQ538" s="150"/>
      <c r="BR538" s="150"/>
    </row>
    <row r="539" ht="12.75" customHeight="1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  <c r="BL539" s="150"/>
      <c r="BM539" s="150"/>
      <c r="BN539" s="150"/>
      <c r="BO539" s="150"/>
      <c r="BP539" s="150"/>
      <c r="BQ539" s="150"/>
      <c r="BR539" s="150"/>
    </row>
    <row r="540" ht="12.75" customHeight="1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  <c r="BL540" s="150"/>
      <c r="BM540" s="150"/>
      <c r="BN540" s="150"/>
      <c r="BO540" s="150"/>
      <c r="BP540" s="150"/>
      <c r="BQ540" s="150"/>
      <c r="BR540" s="150"/>
    </row>
    <row r="541" ht="12.75" customHeight="1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  <c r="BL541" s="150"/>
      <c r="BM541" s="150"/>
      <c r="BN541" s="150"/>
      <c r="BO541" s="150"/>
      <c r="BP541" s="150"/>
      <c r="BQ541" s="150"/>
      <c r="BR541" s="150"/>
    </row>
    <row r="542" ht="12.75" customHeight="1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  <c r="BL542" s="150"/>
      <c r="BM542" s="150"/>
      <c r="BN542" s="150"/>
      <c r="BO542" s="150"/>
      <c r="BP542" s="150"/>
      <c r="BQ542" s="150"/>
      <c r="BR542" s="150"/>
    </row>
    <row r="543" ht="12.75" customHeight="1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  <c r="BL543" s="150"/>
      <c r="BM543" s="150"/>
      <c r="BN543" s="150"/>
      <c r="BO543" s="150"/>
      <c r="BP543" s="150"/>
      <c r="BQ543" s="150"/>
      <c r="BR543" s="150"/>
    </row>
    <row r="544" ht="12.75" customHeight="1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  <c r="BL544" s="150"/>
      <c r="BM544" s="150"/>
      <c r="BN544" s="150"/>
      <c r="BO544" s="150"/>
      <c r="BP544" s="150"/>
      <c r="BQ544" s="150"/>
      <c r="BR544" s="150"/>
    </row>
    <row r="545" ht="12.75" customHeight="1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  <c r="BL545" s="150"/>
      <c r="BM545" s="150"/>
      <c r="BN545" s="150"/>
      <c r="BO545" s="150"/>
      <c r="BP545" s="150"/>
      <c r="BQ545" s="150"/>
      <c r="BR545" s="150"/>
    </row>
    <row r="546" ht="12.75" customHeight="1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L546" s="150"/>
      <c r="BM546" s="150"/>
      <c r="BN546" s="150"/>
      <c r="BO546" s="150"/>
      <c r="BP546" s="150"/>
      <c r="BQ546" s="150"/>
      <c r="BR546" s="150"/>
    </row>
    <row r="547" ht="12.75" customHeight="1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L547" s="150"/>
      <c r="BM547" s="150"/>
      <c r="BN547" s="150"/>
      <c r="BO547" s="150"/>
      <c r="BP547" s="150"/>
      <c r="BQ547" s="150"/>
      <c r="BR547" s="150"/>
    </row>
    <row r="548" ht="12.75" customHeight="1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L548" s="150"/>
      <c r="BM548" s="150"/>
      <c r="BN548" s="150"/>
      <c r="BO548" s="150"/>
      <c r="BP548" s="150"/>
      <c r="BQ548" s="150"/>
      <c r="BR548" s="150"/>
    </row>
    <row r="549" ht="12.75" customHeight="1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  <c r="BL549" s="150"/>
      <c r="BM549" s="150"/>
      <c r="BN549" s="150"/>
      <c r="BO549" s="150"/>
      <c r="BP549" s="150"/>
      <c r="BQ549" s="150"/>
      <c r="BR549" s="150"/>
    </row>
    <row r="550" ht="12.75" customHeight="1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  <c r="BL550" s="150"/>
      <c r="BM550" s="150"/>
      <c r="BN550" s="150"/>
      <c r="BO550" s="150"/>
      <c r="BP550" s="150"/>
      <c r="BQ550" s="150"/>
      <c r="BR550" s="150"/>
    </row>
    <row r="551" ht="12.75" customHeight="1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  <c r="BL551" s="150"/>
      <c r="BM551" s="150"/>
      <c r="BN551" s="150"/>
      <c r="BO551" s="150"/>
      <c r="BP551" s="150"/>
      <c r="BQ551" s="150"/>
      <c r="BR551" s="150"/>
    </row>
    <row r="552" ht="12.75" customHeight="1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  <c r="BL552" s="150"/>
      <c r="BM552" s="150"/>
      <c r="BN552" s="150"/>
      <c r="BO552" s="150"/>
      <c r="BP552" s="150"/>
      <c r="BQ552" s="150"/>
      <c r="BR552" s="150"/>
    </row>
    <row r="553" ht="12.75" customHeight="1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  <c r="BL553" s="150"/>
      <c r="BM553" s="150"/>
      <c r="BN553" s="150"/>
      <c r="BO553" s="150"/>
      <c r="BP553" s="150"/>
      <c r="BQ553" s="150"/>
      <c r="BR553" s="150"/>
    </row>
    <row r="554" ht="12.75" customHeight="1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  <c r="BL554" s="150"/>
      <c r="BM554" s="150"/>
      <c r="BN554" s="150"/>
      <c r="BO554" s="150"/>
      <c r="BP554" s="150"/>
      <c r="BQ554" s="150"/>
      <c r="BR554" s="150"/>
    </row>
    <row r="555" ht="12.75" customHeight="1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  <c r="BL555" s="150"/>
      <c r="BM555" s="150"/>
      <c r="BN555" s="150"/>
      <c r="BO555" s="150"/>
      <c r="BP555" s="150"/>
      <c r="BQ555" s="150"/>
      <c r="BR555" s="150"/>
    </row>
    <row r="556" ht="12.75" customHeight="1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  <c r="BL556" s="150"/>
      <c r="BM556" s="150"/>
      <c r="BN556" s="150"/>
      <c r="BO556" s="150"/>
      <c r="BP556" s="150"/>
      <c r="BQ556" s="150"/>
      <c r="BR556" s="150"/>
    </row>
    <row r="557" ht="12.75" customHeight="1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  <c r="BL557" s="150"/>
      <c r="BM557" s="150"/>
      <c r="BN557" s="150"/>
      <c r="BO557" s="150"/>
      <c r="BP557" s="150"/>
      <c r="BQ557" s="150"/>
      <c r="BR557" s="150"/>
    </row>
    <row r="558" ht="12.75" customHeight="1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  <c r="BL558" s="150"/>
      <c r="BM558" s="150"/>
      <c r="BN558" s="150"/>
      <c r="BO558" s="150"/>
      <c r="BP558" s="150"/>
      <c r="BQ558" s="150"/>
      <c r="BR558" s="150"/>
    </row>
    <row r="559" ht="12.75" customHeight="1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  <c r="BL559" s="150"/>
      <c r="BM559" s="150"/>
      <c r="BN559" s="150"/>
      <c r="BO559" s="150"/>
      <c r="BP559" s="150"/>
      <c r="BQ559" s="150"/>
      <c r="BR559" s="150"/>
    </row>
    <row r="560" ht="12.75" customHeight="1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  <c r="BL560" s="150"/>
      <c r="BM560" s="150"/>
      <c r="BN560" s="150"/>
      <c r="BO560" s="150"/>
      <c r="BP560" s="150"/>
      <c r="BQ560" s="150"/>
      <c r="BR560" s="150"/>
    </row>
    <row r="561" ht="12.75" customHeight="1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L561" s="150"/>
      <c r="BM561" s="150"/>
      <c r="BN561" s="150"/>
      <c r="BO561" s="150"/>
      <c r="BP561" s="150"/>
      <c r="BQ561" s="150"/>
      <c r="BR561" s="150"/>
    </row>
    <row r="562" ht="12.75" customHeight="1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L562" s="150"/>
      <c r="BM562" s="150"/>
      <c r="BN562" s="150"/>
      <c r="BO562" s="150"/>
      <c r="BP562" s="150"/>
      <c r="BQ562" s="150"/>
      <c r="BR562" s="150"/>
    </row>
    <row r="563" ht="12.75" customHeight="1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L563" s="150"/>
      <c r="BM563" s="150"/>
      <c r="BN563" s="150"/>
      <c r="BO563" s="150"/>
      <c r="BP563" s="150"/>
      <c r="BQ563" s="150"/>
      <c r="BR563" s="150"/>
    </row>
    <row r="564" ht="12.75" customHeight="1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L564" s="150"/>
      <c r="BM564" s="150"/>
      <c r="BN564" s="150"/>
      <c r="BO564" s="150"/>
      <c r="BP564" s="150"/>
      <c r="BQ564" s="150"/>
      <c r="BR564" s="150"/>
    </row>
    <row r="565" ht="12.75" customHeight="1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L565" s="150"/>
      <c r="BM565" s="150"/>
      <c r="BN565" s="150"/>
      <c r="BO565" s="150"/>
      <c r="BP565" s="150"/>
      <c r="BQ565" s="150"/>
      <c r="BR565" s="150"/>
    </row>
    <row r="566" ht="12.75" customHeight="1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L566" s="150"/>
      <c r="BM566" s="150"/>
      <c r="BN566" s="150"/>
      <c r="BO566" s="150"/>
      <c r="BP566" s="150"/>
      <c r="BQ566" s="150"/>
      <c r="BR566" s="150"/>
    </row>
    <row r="567" ht="12.75" customHeight="1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L567" s="150"/>
      <c r="BM567" s="150"/>
      <c r="BN567" s="150"/>
      <c r="BO567" s="150"/>
      <c r="BP567" s="150"/>
      <c r="BQ567" s="150"/>
      <c r="BR567" s="150"/>
    </row>
    <row r="568" ht="12.75" customHeight="1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L568" s="150"/>
      <c r="BM568" s="150"/>
      <c r="BN568" s="150"/>
      <c r="BO568" s="150"/>
      <c r="BP568" s="150"/>
      <c r="BQ568" s="150"/>
      <c r="BR568" s="150"/>
    </row>
    <row r="569" ht="12.75" customHeight="1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  <c r="BL569" s="150"/>
      <c r="BM569" s="150"/>
      <c r="BN569" s="150"/>
      <c r="BO569" s="150"/>
      <c r="BP569" s="150"/>
      <c r="BQ569" s="150"/>
      <c r="BR569" s="150"/>
    </row>
    <row r="570" ht="12.75" customHeight="1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  <c r="BL570" s="150"/>
      <c r="BM570" s="150"/>
      <c r="BN570" s="150"/>
      <c r="BO570" s="150"/>
      <c r="BP570" s="150"/>
      <c r="BQ570" s="150"/>
      <c r="BR570" s="150"/>
    </row>
    <row r="571" ht="12.75" customHeight="1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  <c r="BL571" s="150"/>
      <c r="BM571" s="150"/>
      <c r="BN571" s="150"/>
      <c r="BO571" s="150"/>
      <c r="BP571" s="150"/>
      <c r="BQ571" s="150"/>
      <c r="BR571" s="150"/>
    </row>
    <row r="572" ht="12.75" customHeight="1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  <c r="BL572" s="150"/>
      <c r="BM572" s="150"/>
      <c r="BN572" s="150"/>
      <c r="BO572" s="150"/>
      <c r="BP572" s="150"/>
      <c r="BQ572" s="150"/>
      <c r="BR572" s="150"/>
    </row>
    <row r="573" ht="12.75" customHeight="1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  <c r="BL573" s="150"/>
      <c r="BM573" s="150"/>
      <c r="BN573" s="150"/>
      <c r="BO573" s="150"/>
      <c r="BP573" s="150"/>
      <c r="BQ573" s="150"/>
      <c r="BR573" s="150"/>
    </row>
    <row r="574" ht="12.75" customHeight="1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  <c r="BL574" s="150"/>
      <c r="BM574" s="150"/>
      <c r="BN574" s="150"/>
      <c r="BO574" s="150"/>
      <c r="BP574" s="150"/>
      <c r="BQ574" s="150"/>
      <c r="BR574" s="150"/>
    </row>
    <row r="575" ht="12.75" customHeight="1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  <c r="BL575" s="150"/>
      <c r="BM575" s="150"/>
      <c r="BN575" s="150"/>
      <c r="BO575" s="150"/>
      <c r="BP575" s="150"/>
      <c r="BQ575" s="150"/>
      <c r="BR575" s="150"/>
    </row>
    <row r="576" ht="12.75" customHeight="1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  <c r="BL576" s="150"/>
      <c r="BM576" s="150"/>
      <c r="BN576" s="150"/>
      <c r="BO576" s="150"/>
      <c r="BP576" s="150"/>
      <c r="BQ576" s="150"/>
      <c r="BR576" s="150"/>
    </row>
    <row r="577" ht="12.75" customHeight="1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  <c r="BL577" s="150"/>
      <c r="BM577" s="150"/>
      <c r="BN577" s="150"/>
      <c r="BO577" s="150"/>
      <c r="BP577" s="150"/>
      <c r="BQ577" s="150"/>
      <c r="BR577" s="150"/>
    </row>
    <row r="578" ht="12.75" customHeight="1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  <c r="BL578" s="150"/>
      <c r="BM578" s="150"/>
      <c r="BN578" s="150"/>
      <c r="BO578" s="150"/>
      <c r="BP578" s="150"/>
      <c r="BQ578" s="150"/>
      <c r="BR578" s="150"/>
    </row>
    <row r="579" ht="12.75" customHeight="1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L579" s="150"/>
      <c r="BM579" s="150"/>
      <c r="BN579" s="150"/>
      <c r="BO579" s="150"/>
      <c r="BP579" s="150"/>
      <c r="BQ579" s="150"/>
      <c r="BR579" s="150"/>
    </row>
    <row r="580" ht="12.75" customHeight="1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L580" s="150"/>
      <c r="BM580" s="150"/>
      <c r="BN580" s="150"/>
      <c r="BO580" s="150"/>
      <c r="BP580" s="150"/>
      <c r="BQ580" s="150"/>
      <c r="BR580" s="150"/>
    </row>
    <row r="581" ht="12.75" customHeight="1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L581" s="150"/>
      <c r="BM581" s="150"/>
      <c r="BN581" s="150"/>
      <c r="BO581" s="150"/>
      <c r="BP581" s="150"/>
      <c r="BQ581" s="150"/>
      <c r="BR581" s="150"/>
    </row>
    <row r="582" ht="12.75" customHeight="1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L582" s="150"/>
      <c r="BM582" s="150"/>
      <c r="BN582" s="150"/>
      <c r="BO582" s="150"/>
      <c r="BP582" s="150"/>
      <c r="BQ582" s="150"/>
      <c r="BR582" s="150"/>
    </row>
    <row r="583" ht="12.75" customHeight="1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L583" s="150"/>
      <c r="BM583" s="150"/>
      <c r="BN583" s="150"/>
      <c r="BO583" s="150"/>
      <c r="BP583" s="150"/>
      <c r="BQ583" s="150"/>
      <c r="BR583" s="150"/>
    </row>
    <row r="584" ht="12.75" customHeight="1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L584" s="150"/>
      <c r="BM584" s="150"/>
      <c r="BN584" s="150"/>
      <c r="BO584" s="150"/>
      <c r="BP584" s="150"/>
      <c r="BQ584" s="150"/>
      <c r="BR584" s="150"/>
    </row>
    <row r="585" ht="12.75" customHeight="1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L585" s="150"/>
      <c r="BM585" s="150"/>
      <c r="BN585" s="150"/>
      <c r="BO585" s="150"/>
      <c r="BP585" s="150"/>
      <c r="BQ585" s="150"/>
      <c r="BR585" s="150"/>
    </row>
    <row r="586" ht="12.75" customHeight="1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L586" s="150"/>
      <c r="BM586" s="150"/>
      <c r="BN586" s="150"/>
      <c r="BO586" s="150"/>
      <c r="BP586" s="150"/>
      <c r="BQ586" s="150"/>
      <c r="BR586" s="150"/>
    </row>
    <row r="587" ht="12.75" customHeight="1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L587" s="150"/>
      <c r="BM587" s="150"/>
      <c r="BN587" s="150"/>
      <c r="BO587" s="150"/>
      <c r="BP587" s="150"/>
      <c r="BQ587" s="150"/>
      <c r="BR587" s="150"/>
    </row>
    <row r="588" ht="12.75" customHeight="1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  <c r="BL588" s="150"/>
      <c r="BM588" s="150"/>
      <c r="BN588" s="150"/>
      <c r="BO588" s="150"/>
      <c r="BP588" s="150"/>
      <c r="BQ588" s="150"/>
      <c r="BR588" s="150"/>
    </row>
    <row r="589" ht="12.75" customHeight="1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  <c r="BL589" s="150"/>
      <c r="BM589" s="150"/>
      <c r="BN589" s="150"/>
      <c r="BO589" s="150"/>
      <c r="BP589" s="150"/>
      <c r="BQ589" s="150"/>
      <c r="BR589" s="150"/>
    </row>
    <row r="590" ht="12.75" customHeight="1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  <c r="BL590" s="150"/>
      <c r="BM590" s="150"/>
      <c r="BN590" s="150"/>
      <c r="BO590" s="150"/>
      <c r="BP590" s="150"/>
      <c r="BQ590" s="150"/>
      <c r="BR590" s="150"/>
    </row>
    <row r="591" ht="12.75" customHeight="1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L591" s="150"/>
      <c r="BM591" s="150"/>
      <c r="BN591" s="150"/>
      <c r="BO591" s="150"/>
      <c r="BP591" s="150"/>
      <c r="BQ591" s="150"/>
      <c r="BR591" s="150"/>
    </row>
    <row r="592" ht="12.75" customHeight="1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  <c r="BL592" s="150"/>
      <c r="BM592" s="150"/>
      <c r="BN592" s="150"/>
      <c r="BO592" s="150"/>
      <c r="BP592" s="150"/>
      <c r="BQ592" s="150"/>
      <c r="BR592" s="150"/>
    </row>
    <row r="593" ht="12.75" customHeight="1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  <c r="BL593" s="150"/>
      <c r="BM593" s="150"/>
      <c r="BN593" s="150"/>
      <c r="BO593" s="150"/>
      <c r="BP593" s="150"/>
      <c r="BQ593" s="150"/>
      <c r="BR593" s="150"/>
    </row>
    <row r="594" ht="12.75" customHeight="1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  <c r="BL594" s="150"/>
      <c r="BM594" s="150"/>
      <c r="BN594" s="150"/>
      <c r="BO594" s="150"/>
      <c r="BP594" s="150"/>
      <c r="BQ594" s="150"/>
      <c r="BR594" s="150"/>
    </row>
    <row r="595" ht="12.75" customHeight="1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  <c r="BL595" s="150"/>
      <c r="BM595" s="150"/>
      <c r="BN595" s="150"/>
      <c r="BO595" s="150"/>
      <c r="BP595" s="150"/>
      <c r="BQ595" s="150"/>
      <c r="BR595" s="150"/>
    </row>
    <row r="596" ht="12.75" customHeight="1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  <c r="BL596" s="150"/>
      <c r="BM596" s="150"/>
      <c r="BN596" s="150"/>
      <c r="BO596" s="150"/>
      <c r="BP596" s="150"/>
      <c r="BQ596" s="150"/>
      <c r="BR596" s="150"/>
    </row>
    <row r="597" ht="12.75" customHeight="1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L597" s="150"/>
      <c r="BM597" s="150"/>
      <c r="BN597" s="150"/>
      <c r="BO597" s="150"/>
      <c r="BP597" s="150"/>
      <c r="BQ597" s="150"/>
      <c r="BR597" s="150"/>
    </row>
    <row r="598" ht="12.75" customHeight="1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L598" s="150"/>
      <c r="BM598" s="150"/>
      <c r="BN598" s="150"/>
      <c r="BO598" s="150"/>
      <c r="BP598" s="150"/>
      <c r="BQ598" s="150"/>
      <c r="BR598" s="150"/>
    </row>
    <row r="599" ht="12.75" customHeight="1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L599" s="150"/>
      <c r="BM599" s="150"/>
      <c r="BN599" s="150"/>
      <c r="BO599" s="150"/>
      <c r="BP599" s="150"/>
      <c r="BQ599" s="150"/>
      <c r="BR599" s="150"/>
    </row>
    <row r="600" ht="12.75" customHeight="1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L600" s="150"/>
      <c r="BM600" s="150"/>
      <c r="BN600" s="150"/>
      <c r="BO600" s="150"/>
      <c r="BP600" s="150"/>
      <c r="BQ600" s="150"/>
      <c r="BR600" s="150"/>
    </row>
    <row r="601" ht="12.75" customHeight="1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L601" s="150"/>
      <c r="BM601" s="150"/>
      <c r="BN601" s="150"/>
      <c r="BO601" s="150"/>
      <c r="BP601" s="150"/>
      <c r="BQ601" s="150"/>
      <c r="BR601" s="150"/>
    </row>
    <row r="602" ht="12.75" customHeight="1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L602" s="150"/>
      <c r="BM602" s="150"/>
      <c r="BN602" s="150"/>
      <c r="BO602" s="150"/>
      <c r="BP602" s="150"/>
      <c r="BQ602" s="150"/>
      <c r="BR602" s="150"/>
    </row>
    <row r="603" ht="12.75" customHeight="1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L603" s="150"/>
      <c r="BM603" s="150"/>
      <c r="BN603" s="150"/>
      <c r="BO603" s="150"/>
      <c r="BP603" s="150"/>
      <c r="BQ603" s="150"/>
      <c r="BR603" s="150"/>
    </row>
    <row r="604" ht="12.75" customHeight="1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L604" s="150"/>
      <c r="BM604" s="150"/>
      <c r="BN604" s="150"/>
      <c r="BO604" s="150"/>
      <c r="BP604" s="150"/>
      <c r="BQ604" s="150"/>
      <c r="BR604" s="150"/>
    </row>
    <row r="605" ht="12.75" customHeight="1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  <c r="BL605" s="150"/>
      <c r="BM605" s="150"/>
      <c r="BN605" s="150"/>
      <c r="BO605" s="150"/>
      <c r="BP605" s="150"/>
      <c r="BQ605" s="150"/>
      <c r="BR605" s="150"/>
    </row>
    <row r="606" ht="12.75" customHeight="1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  <c r="BL606" s="150"/>
      <c r="BM606" s="150"/>
      <c r="BN606" s="150"/>
      <c r="BO606" s="150"/>
      <c r="BP606" s="150"/>
      <c r="BQ606" s="150"/>
      <c r="BR606" s="150"/>
    </row>
    <row r="607" ht="12.75" customHeight="1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  <c r="BL607" s="150"/>
      <c r="BM607" s="150"/>
      <c r="BN607" s="150"/>
      <c r="BO607" s="150"/>
      <c r="BP607" s="150"/>
      <c r="BQ607" s="150"/>
      <c r="BR607" s="150"/>
    </row>
    <row r="608" ht="12.75" customHeight="1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  <c r="BL608" s="150"/>
      <c r="BM608" s="150"/>
      <c r="BN608" s="150"/>
      <c r="BO608" s="150"/>
      <c r="BP608" s="150"/>
      <c r="BQ608" s="150"/>
      <c r="BR608" s="150"/>
    </row>
    <row r="609" ht="12.75" customHeight="1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  <c r="BL609" s="150"/>
      <c r="BM609" s="150"/>
      <c r="BN609" s="150"/>
      <c r="BO609" s="150"/>
      <c r="BP609" s="150"/>
      <c r="BQ609" s="150"/>
      <c r="BR609" s="150"/>
    </row>
    <row r="610" ht="12.75" customHeight="1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  <c r="BL610" s="150"/>
      <c r="BM610" s="150"/>
      <c r="BN610" s="150"/>
      <c r="BO610" s="150"/>
      <c r="BP610" s="150"/>
      <c r="BQ610" s="150"/>
      <c r="BR610" s="150"/>
    </row>
    <row r="611" ht="12.75" customHeight="1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  <c r="BL611" s="150"/>
      <c r="BM611" s="150"/>
      <c r="BN611" s="150"/>
      <c r="BO611" s="150"/>
      <c r="BP611" s="150"/>
      <c r="BQ611" s="150"/>
      <c r="BR611" s="150"/>
    </row>
    <row r="612" ht="12.75" customHeight="1">
      <c r="A612" s="150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  <c r="BL612" s="150"/>
      <c r="BM612" s="150"/>
      <c r="BN612" s="150"/>
      <c r="BO612" s="150"/>
      <c r="BP612" s="150"/>
      <c r="BQ612" s="150"/>
      <c r="BR612" s="150"/>
    </row>
    <row r="613" ht="12.75" customHeight="1">
      <c r="A613" s="150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  <c r="BL613" s="150"/>
      <c r="BM613" s="150"/>
      <c r="BN613" s="150"/>
      <c r="BO613" s="150"/>
      <c r="BP613" s="150"/>
      <c r="BQ613" s="150"/>
      <c r="BR613" s="150"/>
    </row>
    <row r="614" ht="12.75" customHeight="1">
      <c r="A614" s="150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  <c r="BL614" s="150"/>
      <c r="BM614" s="150"/>
      <c r="BN614" s="150"/>
      <c r="BO614" s="150"/>
      <c r="BP614" s="150"/>
      <c r="BQ614" s="150"/>
      <c r="BR614" s="150"/>
    </row>
    <row r="615" ht="12.75" customHeight="1">
      <c r="A615" s="150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  <c r="BL615" s="150"/>
      <c r="BM615" s="150"/>
      <c r="BN615" s="150"/>
      <c r="BO615" s="150"/>
      <c r="BP615" s="150"/>
      <c r="BQ615" s="150"/>
      <c r="BR615" s="150"/>
    </row>
    <row r="616" ht="12.75" customHeight="1">
      <c r="A616" s="150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  <c r="BL616" s="150"/>
      <c r="BM616" s="150"/>
      <c r="BN616" s="150"/>
      <c r="BO616" s="150"/>
      <c r="BP616" s="150"/>
      <c r="BQ616" s="150"/>
      <c r="BR616" s="150"/>
    </row>
    <row r="617" ht="12.75" customHeight="1">
      <c r="A617" s="150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  <c r="BL617" s="150"/>
      <c r="BM617" s="150"/>
      <c r="BN617" s="150"/>
      <c r="BO617" s="150"/>
      <c r="BP617" s="150"/>
      <c r="BQ617" s="150"/>
      <c r="BR617" s="150"/>
    </row>
    <row r="618" ht="12.75" customHeight="1">
      <c r="A618" s="150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  <c r="BL618" s="150"/>
      <c r="BM618" s="150"/>
      <c r="BN618" s="150"/>
      <c r="BO618" s="150"/>
      <c r="BP618" s="150"/>
      <c r="BQ618" s="150"/>
      <c r="BR618" s="150"/>
    </row>
    <row r="619" ht="12.75" customHeight="1">
      <c r="A619" s="150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  <c r="BL619" s="150"/>
      <c r="BM619" s="150"/>
      <c r="BN619" s="150"/>
      <c r="BO619" s="150"/>
      <c r="BP619" s="150"/>
      <c r="BQ619" s="150"/>
      <c r="BR619" s="150"/>
    </row>
    <row r="620" ht="12.75" customHeight="1">
      <c r="A620" s="150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  <c r="BL620" s="150"/>
      <c r="BM620" s="150"/>
      <c r="BN620" s="150"/>
      <c r="BO620" s="150"/>
      <c r="BP620" s="150"/>
      <c r="BQ620" s="150"/>
      <c r="BR620" s="150"/>
    </row>
    <row r="621" ht="12.75" customHeight="1">
      <c r="A621" s="150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  <c r="BL621" s="150"/>
      <c r="BM621" s="150"/>
      <c r="BN621" s="150"/>
      <c r="BO621" s="150"/>
      <c r="BP621" s="150"/>
      <c r="BQ621" s="150"/>
      <c r="BR621" s="150"/>
    </row>
    <row r="622" ht="12.75" customHeight="1">
      <c r="A622" s="150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  <c r="BL622" s="150"/>
      <c r="BM622" s="150"/>
      <c r="BN622" s="150"/>
      <c r="BO622" s="150"/>
      <c r="BP622" s="150"/>
      <c r="BQ622" s="150"/>
      <c r="BR622" s="150"/>
    </row>
    <row r="623" ht="12.75" customHeight="1">
      <c r="A623" s="150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  <c r="BL623" s="150"/>
      <c r="BM623" s="150"/>
      <c r="BN623" s="150"/>
      <c r="BO623" s="150"/>
      <c r="BP623" s="150"/>
      <c r="BQ623" s="150"/>
      <c r="BR623" s="150"/>
    </row>
    <row r="624" ht="12.75" customHeight="1">
      <c r="A624" s="150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  <c r="BL624" s="150"/>
      <c r="BM624" s="150"/>
      <c r="BN624" s="150"/>
      <c r="BO624" s="150"/>
      <c r="BP624" s="150"/>
      <c r="BQ624" s="150"/>
      <c r="BR624" s="150"/>
    </row>
    <row r="625" ht="12.75" customHeight="1">
      <c r="A625" s="150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  <c r="BL625" s="150"/>
      <c r="BM625" s="150"/>
      <c r="BN625" s="150"/>
      <c r="BO625" s="150"/>
      <c r="BP625" s="150"/>
      <c r="BQ625" s="150"/>
      <c r="BR625" s="150"/>
    </row>
    <row r="626" ht="12.75" customHeight="1">
      <c r="A626" s="150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  <c r="BL626" s="150"/>
      <c r="BM626" s="150"/>
      <c r="BN626" s="150"/>
      <c r="BO626" s="150"/>
      <c r="BP626" s="150"/>
      <c r="BQ626" s="150"/>
      <c r="BR626" s="150"/>
    </row>
    <row r="627" ht="12.75" customHeight="1">
      <c r="A627" s="150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  <c r="BL627" s="150"/>
      <c r="BM627" s="150"/>
      <c r="BN627" s="150"/>
      <c r="BO627" s="150"/>
      <c r="BP627" s="150"/>
      <c r="BQ627" s="150"/>
      <c r="BR627" s="150"/>
    </row>
    <row r="628" ht="12.75" customHeight="1">
      <c r="A628" s="150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  <c r="BL628" s="150"/>
      <c r="BM628" s="150"/>
      <c r="BN628" s="150"/>
      <c r="BO628" s="150"/>
      <c r="BP628" s="150"/>
      <c r="BQ628" s="150"/>
      <c r="BR628" s="150"/>
    </row>
    <row r="629" ht="12.75" customHeight="1">
      <c r="A629" s="150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  <c r="BL629" s="150"/>
      <c r="BM629" s="150"/>
      <c r="BN629" s="150"/>
      <c r="BO629" s="150"/>
      <c r="BP629" s="150"/>
      <c r="BQ629" s="150"/>
      <c r="BR629" s="150"/>
    </row>
    <row r="630" ht="12.75" customHeight="1">
      <c r="A630" s="150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  <c r="BL630" s="150"/>
      <c r="BM630" s="150"/>
      <c r="BN630" s="150"/>
      <c r="BO630" s="150"/>
      <c r="BP630" s="150"/>
      <c r="BQ630" s="150"/>
      <c r="BR630" s="150"/>
    </row>
    <row r="631" ht="12.75" customHeight="1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  <c r="BL631" s="150"/>
      <c r="BM631" s="150"/>
      <c r="BN631" s="150"/>
      <c r="BO631" s="150"/>
      <c r="BP631" s="150"/>
      <c r="BQ631" s="150"/>
      <c r="BR631" s="150"/>
    </row>
    <row r="632" ht="12.75" customHeight="1">
      <c r="A632" s="150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  <c r="BL632" s="150"/>
      <c r="BM632" s="150"/>
      <c r="BN632" s="150"/>
      <c r="BO632" s="150"/>
      <c r="BP632" s="150"/>
      <c r="BQ632" s="150"/>
      <c r="BR632" s="150"/>
    </row>
    <row r="633" ht="12.75" customHeight="1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0"/>
      <c r="BN633" s="150"/>
      <c r="BO633" s="150"/>
      <c r="BP633" s="150"/>
      <c r="BQ633" s="150"/>
      <c r="BR633" s="150"/>
    </row>
    <row r="634" ht="12.75" customHeight="1">
      <c r="A634" s="150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</row>
    <row r="635" ht="12.75" customHeight="1">
      <c r="A635" s="150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0"/>
      <c r="BN635" s="150"/>
      <c r="BO635" s="150"/>
      <c r="BP635" s="150"/>
      <c r="BQ635" s="150"/>
      <c r="BR635" s="150"/>
    </row>
    <row r="636" ht="12.75" customHeight="1">
      <c r="A636" s="150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</row>
    <row r="637" ht="12.75" customHeight="1">
      <c r="A637" s="150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  <c r="BL637" s="150"/>
      <c r="BM637" s="150"/>
      <c r="BN637" s="150"/>
      <c r="BO637" s="150"/>
      <c r="BP637" s="150"/>
      <c r="BQ637" s="150"/>
      <c r="BR637" s="150"/>
    </row>
    <row r="638" ht="12.75" customHeight="1">
      <c r="A638" s="150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  <c r="BL638" s="150"/>
      <c r="BM638" s="150"/>
      <c r="BN638" s="150"/>
      <c r="BO638" s="150"/>
      <c r="BP638" s="150"/>
      <c r="BQ638" s="150"/>
      <c r="BR638" s="150"/>
    </row>
    <row r="639" ht="12.75" customHeight="1">
      <c r="A639" s="150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  <c r="BL639" s="150"/>
      <c r="BM639" s="150"/>
      <c r="BN639" s="150"/>
      <c r="BO639" s="150"/>
      <c r="BP639" s="150"/>
      <c r="BQ639" s="150"/>
      <c r="BR639" s="150"/>
    </row>
    <row r="640" ht="12.75" customHeight="1">
      <c r="A640" s="150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  <c r="BL640" s="150"/>
      <c r="BM640" s="150"/>
      <c r="BN640" s="150"/>
      <c r="BO640" s="150"/>
      <c r="BP640" s="150"/>
      <c r="BQ640" s="150"/>
      <c r="BR640" s="150"/>
    </row>
    <row r="641" ht="12.75" customHeight="1">
      <c r="A641" s="150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  <c r="BL641" s="150"/>
      <c r="BM641" s="150"/>
      <c r="BN641" s="150"/>
      <c r="BO641" s="150"/>
      <c r="BP641" s="150"/>
      <c r="BQ641" s="150"/>
      <c r="BR641" s="150"/>
    </row>
    <row r="642" ht="12.75" customHeight="1">
      <c r="A642" s="150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  <c r="BL642" s="150"/>
      <c r="BM642" s="150"/>
      <c r="BN642" s="150"/>
      <c r="BO642" s="150"/>
      <c r="BP642" s="150"/>
      <c r="BQ642" s="150"/>
      <c r="BR642" s="150"/>
    </row>
    <row r="643" ht="12.75" customHeight="1">
      <c r="A643" s="150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  <c r="BL643" s="150"/>
      <c r="BM643" s="150"/>
      <c r="BN643" s="150"/>
      <c r="BO643" s="150"/>
      <c r="BP643" s="150"/>
      <c r="BQ643" s="150"/>
      <c r="BR643" s="150"/>
    </row>
    <row r="644" ht="12.75" customHeight="1">
      <c r="A644" s="150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  <c r="BL644" s="150"/>
      <c r="BM644" s="150"/>
      <c r="BN644" s="150"/>
      <c r="BO644" s="150"/>
      <c r="BP644" s="150"/>
      <c r="BQ644" s="150"/>
      <c r="BR644" s="150"/>
    </row>
    <row r="645" ht="12.75" customHeight="1">
      <c r="A645" s="150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  <c r="BL645" s="150"/>
      <c r="BM645" s="150"/>
      <c r="BN645" s="150"/>
      <c r="BO645" s="150"/>
      <c r="BP645" s="150"/>
      <c r="BQ645" s="150"/>
      <c r="BR645" s="150"/>
    </row>
    <row r="646" ht="12.75" customHeight="1">
      <c r="A646" s="150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  <c r="BL646" s="150"/>
      <c r="BM646" s="150"/>
      <c r="BN646" s="150"/>
      <c r="BO646" s="150"/>
      <c r="BP646" s="150"/>
      <c r="BQ646" s="150"/>
      <c r="BR646" s="150"/>
    </row>
    <row r="647" ht="12.75" customHeight="1">
      <c r="A647" s="150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  <c r="BL647" s="150"/>
      <c r="BM647" s="150"/>
      <c r="BN647" s="150"/>
      <c r="BO647" s="150"/>
      <c r="BP647" s="150"/>
      <c r="BQ647" s="150"/>
      <c r="BR647" s="150"/>
    </row>
    <row r="648" ht="12.75" customHeight="1">
      <c r="A648" s="150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  <c r="BL648" s="150"/>
      <c r="BM648" s="150"/>
      <c r="BN648" s="150"/>
      <c r="BO648" s="150"/>
      <c r="BP648" s="150"/>
      <c r="BQ648" s="150"/>
      <c r="BR648" s="150"/>
    </row>
    <row r="649" ht="12.75" customHeight="1">
      <c r="A649" s="150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  <c r="BL649" s="150"/>
      <c r="BM649" s="150"/>
      <c r="BN649" s="150"/>
      <c r="BO649" s="150"/>
      <c r="BP649" s="150"/>
      <c r="BQ649" s="150"/>
      <c r="BR649" s="150"/>
    </row>
    <row r="650" ht="12.75" customHeight="1">
      <c r="A650" s="150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  <c r="BL650" s="150"/>
      <c r="BM650" s="150"/>
      <c r="BN650" s="150"/>
      <c r="BO650" s="150"/>
      <c r="BP650" s="150"/>
      <c r="BQ650" s="150"/>
      <c r="BR650" s="150"/>
    </row>
    <row r="651" ht="12.75" customHeight="1">
      <c r="A651" s="150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  <c r="BL651" s="150"/>
      <c r="BM651" s="150"/>
      <c r="BN651" s="150"/>
      <c r="BO651" s="150"/>
      <c r="BP651" s="150"/>
      <c r="BQ651" s="150"/>
      <c r="BR651" s="150"/>
    </row>
    <row r="652" ht="12.75" customHeight="1">
      <c r="A652" s="150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  <c r="BL652" s="150"/>
      <c r="BM652" s="150"/>
      <c r="BN652" s="150"/>
      <c r="BO652" s="150"/>
      <c r="BP652" s="150"/>
      <c r="BQ652" s="150"/>
      <c r="BR652" s="150"/>
    </row>
    <row r="653" ht="12.75" customHeight="1">
      <c r="A653" s="150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  <c r="BL653" s="150"/>
      <c r="BM653" s="150"/>
      <c r="BN653" s="150"/>
      <c r="BO653" s="150"/>
      <c r="BP653" s="150"/>
      <c r="BQ653" s="150"/>
      <c r="BR653" s="150"/>
    </row>
    <row r="654" ht="12.75" customHeight="1">
      <c r="A654" s="150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  <c r="BL654" s="150"/>
      <c r="BM654" s="150"/>
      <c r="BN654" s="150"/>
      <c r="BO654" s="150"/>
      <c r="BP654" s="150"/>
      <c r="BQ654" s="150"/>
      <c r="BR654" s="150"/>
    </row>
    <row r="655" ht="12.75" customHeight="1">
      <c r="A655" s="150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  <c r="BL655" s="150"/>
      <c r="BM655" s="150"/>
      <c r="BN655" s="150"/>
      <c r="BO655" s="150"/>
      <c r="BP655" s="150"/>
      <c r="BQ655" s="150"/>
      <c r="BR655" s="150"/>
    </row>
    <row r="656" ht="12.75" customHeight="1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  <c r="BL656" s="150"/>
      <c r="BM656" s="150"/>
      <c r="BN656" s="150"/>
      <c r="BO656" s="150"/>
      <c r="BP656" s="150"/>
      <c r="BQ656" s="150"/>
      <c r="BR656" s="150"/>
    </row>
    <row r="657" ht="12.75" customHeight="1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  <c r="BL657" s="150"/>
      <c r="BM657" s="150"/>
      <c r="BN657" s="150"/>
      <c r="BO657" s="150"/>
      <c r="BP657" s="150"/>
      <c r="BQ657" s="150"/>
      <c r="BR657" s="150"/>
    </row>
    <row r="658" ht="12.75" customHeight="1">
      <c r="A658" s="150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  <c r="BL658" s="150"/>
      <c r="BM658" s="150"/>
      <c r="BN658" s="150"/>
      <c r="BO658" s="150"/>
      <c r="BP658" s="150"/>
      <c r="BQ658" s="150"/>
      <c r="BR658" s="150"/>
    </row>
    <row r="659" ht="12.75" customHeight="1">
      <c r="A659" s="150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  <c r="BL659" s="150"/>
      <c r="BM659" s="150"/>
      <c r="BN659" s="150"/>
      <c r="BO659" s="150"/>
      <c r="BP659" s="150"/>
      <c r="BQ659" s="150"/>
      <c r="BR659" s="150"/>
    </row>
    <row r="660" ht="12.75" customHeight="1">
      <c r="A660" s="150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  <c r="BL660" s="150"/>
      <c r="BM660" s="150"/>
      <c r="BN660" s="150"/>
      <c r="BO660" s="150"/>
      <c r="BP660" s="150"/>
      <c r="BQ660" s="150"/>
      <c r="BR660" s="150"/>
    </row>
    <row r="661" ht="12.75" customHeight="1">
      <c r="A661" s="150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  <c r="BL661" s="150"/>
      <c r="BM661" s="150"/>
      <c r="BN661" s="150"/>
      <c r="BO661" s="150"/>
      <c r="BP661" s="150"/>
      <c r="BQ661" s="150"/>
      <c r="BR661" s="150"/>
    </row>
    <row r="662" ht="12.75" customHeight="1">
      <c r="A662" s="150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  <c r="BL662" s="150"/>
      <c r="BM662" s="150"/>
      <c r="BN662" s="150"/>
      <c r="BO662" s="150"/>
      <c r="BP662" s="150"/>
      <c r="BQ662" s="150"/>
      <c r="BR662" s="150"/>
    </row>
    <row r="663" ht="12.75" customHeight="1">
      <c r="A663" s="150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  <c r="BL663" s="150"/>
      <c r="BM663" s="150"/>
      <c r="BN663" s="150"/>
      <c r="BO663" s="150"/>
      <c r="BP663" s="150"/>
      <c r="BQ663" s="150"/>
      <c r="BR663" s="150"/>
    </row>
    <row r="664" ht="12.75" customHeight="1">
      <c r="A664" s="150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  <c r="BL664" s="150"/>
      <c r="BM664" s="150"/>
      <c r="BN664" s="150"/>
      <c r="BO664" s="150"/>
      <c r="BP664" s="150"/>
      <c r="BQ664" s="150"/>
      <c r="BR664" s="150"/>
    </row>
    <row r="665" ht="12.75" customHeight="1">
      <c r="A665" s="150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  <c r="BL665" s="150"/>
      <c r="BM665" s="150"/>
      <c r="BN665" s="150"/>
      <c r="BO665" s="150"/>
      <c r="BP665" s="150"/>
      <c r="BQ665" s="150"/>
      <c r="BR665" s="150"/>
    </row>
    <row r="666" ht="12.75" customHeight="1">
      <c r="A666" s="150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  <c r="BL666" s="150"/>
      <c r="BM666" s="150"/>
      <c r="BN666" s="150"/>
      <c r="BO666" s="150"/>
      <c r="BP666" s="150"/>
      <c r="BQ666" s="150"/>
      <c r="BR666" s="150"/>
    </row>
    <row r="667" ht="12.75" customHeight="1">
      <c r="A667" s="150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  <c r="BL667" s="150"/>
      <c r="BM667" s="150"/>
      <c r="BN667" s="150"/>
      <c r="BO667" s="150"/>
      <c r="BP667" s="150"/>
      <c r="BQ667" s="150"/>
      <c r="BR667" s="150"/>
    </row>
    <row r="668" ht="12.75" customHeight="1">
      <c r="A668" s="150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  <c r="BL668" s="150"/>
      <c r="BM668" s="150"/>
      <c r="BN668" s="150"/>
      <c r="BO668" s="150"/>
      <c r="BP668" s="150"/>
      <c r="BQ668" s="150"/>
      <c r="BR668" s="150"/>
    </row>
    <row r="669" ht="12.75" customHeight="1">
      <c r="A669" s="150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  <c r="BL669" s="150"/>
      <c r="BM669" s="150"/>
      <c r="BN669" s="150"/>
      <c r="BO669" s="150"/>
      <c r="BP669" s="150"/>
      <c r="BQ669" s="150"/>
      <c r="BR669" s="150"/>
    </row>
    <row r="670" ht="12.75" customHeight="1">
      <c r="A670" s="150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  <c r="BL670" s="150"/>
      <c r="BM670" s="150"/>
      <c r="BN670" s="150"/>
      <c r="BO670" s="150"/>
      <c r="BP670" s="150"/>
      <c r="BQ670" s="150"/>
      <c r="BR670" s="150"/>
    </row>
    <row r="671" ht="12.75" customHeight="1">
      <c r="A671" s="150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  <c r="BL671" s="150"/>
      <c r="BM671" s="150"/>
      <c r="BN671" s="150"/>
      <c r="BO671" s="150"/>
      <c r="BP671" s="150"/>
      <c r="BQ671" s="150"/>
      <c r="BR671" s="150"/>
    </row>
    <row r="672" ht="12.75" customHeight="1">
      <c r="A672" s="150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  <c r="BL672" s="150"/>
      <c r="BM672" s="150"/>
      <c r="BN672" s="150"/>
      <c r="BO672" s="150"/>
      <c r="BP672" s="150"/>
      <c r="BQ672" s="150"/>
      <c r="BR672" s="150"/>
    </row>
    <row r="673" ht="12.75" customHeight="1">
      <c r="A673" s="150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  <c r="BL673" s="150"/>
      <c r="BM673" s="150"/>
      <c r="BN673" s="150"/>
      <c r="BO673" s="150"/>
      <c r="BP673" s="150"/>
      <c r="BQ673" s="150"/>
      <c r="BR673" s="150"/>
    </row>
    <row r="674" ht="12.75" customHeight="1">
      <c r="A674" s="150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  <c r="BL674" s="150"/>
      <c r="BM674" s="150"/>
      <c r="BN674" s="150"/>
      <c r="BO674" s="150"/>
      <c r="BP674" s="150"/>
      <c r="BQ674" s="150"/>
      <c r="BR674" s="150"/>
    </row>
    <row r="675" ht="12.75" customHeight="1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  <c r="BL675" s="150"/>
      <c r="BM675" s="150"/>
      <c r="BN675" s="150"/>
      <c r="BO675" s="150"/>
      <c r="BP675" s="150"/>
      <c r="BQ675" s="150"/>
      <c r="BR675" s="150"/>
    </row>
    <row r="676" ht="12.75" customHeight="1">
      <c r="A676" s="150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  <c r="BL676" s="150"/>
      <c r="BM676" s="150"/>
      <c r="BN676" s="150"/>
      <c r="BO676" s="150"/>
      <c r="BP676" s="150"/>
      <c r="BQ676" s="150"/>
      <c r="BR676" s="150"/>
    </row>
    <row r="677" ht="12.75" customHeight="1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  <c r="BL677" s="150"/>
      <c r="BM677" s="150"/>
      <c r="BN677" s="150"/>
      <c r="BO677" s="150"/>
      <c r="BP677" s="150"/>
      <c r="BQ677" s="150"/>
      <c r="BR677" s="150"/>
    </row>
    <row r="678" ht="12.75" customHeight="1">
      <c r="A678" s="150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  <c r="BL678" s="150"/>
      <c r="BM678" s="150"/>
      <c r="BN678" s="150"/>
      <c r="BO678" s="150"/>
      <c r="BP678" s="150"/>
      <c r="BQ678" s="150"/>
      <c r="BR678" s="150"/>
    </row>
    <row r="679" ht="12.75" customHeight="1">
      <c r="A679" s="150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  <c r="BL679" s="150"/>
      <c r="BM679" s="150"/>
      <c r="BN679" s="150"/>
      <c r="BO679" s="150"/>
      <c r="BP679" s="150"/>
      <c r="BQ679" s="150"/>
      <c r="BR679" s="150"/>
    </row>
    <row r="680" ht="12.75" customHeight="1">
      <c r="A680" s="150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  <c r="BL680" s="150"/>
      <c r="BM680" s="150"/>
      <c r="BN680" s="150"/>
      <c r="BO680" s="150"/>
      <c r="BP680" s="150"/>
      <c r="BQ680" s="150"/>
      <c r="BR680" s="150"/>
    </row>
    <row r="681" ht="12.75" customHeight="1">
      <c r="A681" s="150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  <c r="BL681" s="150"/>
      <c r="BM681" s="150"/>
      <c r="BN681" s="150"/>
      <c r="BO681" s="150"/>
      <c r="BP681" s="150"/>
      <c r="BQ681" s="150"/>
      <c r="BR681" s="150"/>
    </row>
    <row r="682" ht="12.75" customHeight="1">
      <c r="A682" s="150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  <c r="BL682" s="150"/>
      <c r="BM682" s="150"/>
      <c r="BN682" s="150"/>
      <c r="BO682" s="150"/>
      <c r="BP682" s="150"/>
      <c r="BQ682" s="150"/>
      <c r="BR682" s="150"/>
    </row>
    <row r="683" ht="12.75" customHeight="1">
      <c r="A683" s="150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  <c r="BL683" s="150"/>
      <c r="BM683" s="150"/>
      <c r="BN683" s="150"/>
      <c r="BO683" s="150"/>
      <c r="BP683" s="150"/>
      <c r="BQ683" s="150"/>
      <c r="BR683" s="150"/>
    </row>
    <row r="684" ht="12.75" customHeight="1">
      <c r="A684" s="150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L684" s="150"/>
      <c r="BM684" s="150"/>
      <c r="BN684" s="150"/>
      <c r="BO684" s="150"/>
      <c r="BP684" s="150"/>
      <c r="BQ684" s="150"/>
      <c r="BR684" s="150"/>
    </row>
    <row r="685" ht="12.75" customHeight="1">
      <c r="A685" s="150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  <c r="BL685" s="150"/>
      <c r="BM685" s="150"/>
      <c r="BN685" s="150"/>
      <c r="BO685" s="150"/>
      <c r="BP685" s="150"/>
      <c r="BQ685" s="150"/>
      <c r="BR685" s="150"/>
    </row>
    <row r="686" ht="12.75" customHeight="1">
      <c r="A686" s="150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  <c r="BL686" s="150"/>
      <c r="BM686" s="150"/>
      <c r="BN686" s="150"/>
      <c r="BO686" s="150"/>
      <c r="BP686" s="150"/>
      <c r="BQ686" s="150"/>
      <c r="BR686" s="150"/>
    </row>
    <row r="687" ht="12.75" customHeight="1">
      <c r="A687" s="150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  <c r="BL687" s="150"/>
      <c r="BM687" s="150"/>
      <c r="BN687" s="150"/>
      <c r="BO687" s="150"/>
      <c r="BP687" s="150"/>
      <c r="BQ687" s="150"/>
      <c r="BR687" s="150"/>
    </row>
    <row r="688" ht="12.75" customHeight="1">
      <c r="A688" s="150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  <c r="BL688" s="150"/>
      <c r="BM688" s="150"/>
      <c r="BN688" s="150"/>
      <c r="BO688" s="150"/>
      <c r="BP688" s="150"/>
      <c r="BQ688" s="150"/>
      <c r="BR688" s="150"/>
    </row>
    <row r="689" ht="12.75" customHeight="1">
      <c r="A689" s="150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  <c r="BL689" s="150"/>
      <c r="BM689" s="150"/>
      <c r="BN689" s="150"/>
      <c r="BO689" s="150"/>
      <c r="BP689" s="150"/>
      <c r="BQ689" s="150"/>
      <c r="BR689" s="150"/>
    </row>
    <row r="690" ht="12.75" customHeight="1">
      <c r="A690" s="150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  <c r="BL690" s="150"/>
      <c r="BM690" s="150"/>
      <c r="BN690" s="150"/>
      <c r="BO690" s="150"/>
      <c r="BP690" s="150"/>
      <c r="BQ690" s="150"/>
      <c r="BR690" s="150"/>
    </row>
    <row r="691" ht="12.75" customHeight="1">
      <c r="A691" s="150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  <c r="BL691" s="150"/>
      <c r="BM691" s="150"/>
      <c r="BN691" s="150"/>
      <c r="BO691" s="150"/>
      <c r="BP691" s="150"/>
      <c r="BQ691" s="150"/>
      <c r="BR691" s="150"/>
    </row>
    <row r="692" ht="12.75" customHeight="1">
      <c r="A692" s="150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  <c r="BL692" s="150"/>
      <c r="BM692" s="150"/>
      <c r="BN692" s="150"/>
      <c r="BO692" s="150"/>
      <c r="BP692" s="150"/>
      <c r="BQ692" s="150"/>
      <c r="BR692" s="150"/>
    </row>
    <row r="693" ht="12.75" customHeight="1">
      <c r="A693" s="150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  <c r="BL693" s="150"/>
      <c r="BM693" s="150"/>
      <c r="BN693" s="150"/>
      <c r="BO693" s="150"/>
      <c r="BP693" s="150"/>
      <c r="BQ693" s="150"/>
      <c r="BR693" s="150"/>
    </row>
    <row r="694" ht="12.75" customHeight="1">
      <c r="A694" s="150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  <c r="BL694" s="150"/>
      <c r="BM694" s="150"/>
      <c r="BN694" s="150"/>
      <c r="BO694" s="150"/>
      <c r="BP694" s="150"/>
      <c r="BQ694" s="150"/>
      <c r="BR694" s="150"/>
    </row>
    <row r="695" ht="12.75" customHeight="1">
      <c r="A695" s="150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  <c r="BL695" s="150"/>
      <c r="BM695" s="150"/>
      <c r="BN695" s="150"/>
      <c r="BO695" s="150"/>
      <c r="BP695" s="150"/>
      <c r="BQ695" s="150"/>
      <c r="BR695" s="150"/>
    </row>
    <row r="696" ht="12.75" customHeight="1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  <c r="BL696" s="150"/>
      <c r="BM696" s="150"/>
      <c r="BN696" s="150"/>
      <c r="BO696" s="150"/>
      <c r="BP696" s="150"/>
      <c r="BQ696" s="150"/>
      <c r="BR696" s="150"/>
    </row>
    <row r="697" ht="12.75" customHeight="1">
      <c r="A697" s="150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  <c r="BL697" s="150"/>
      <c r="BM697" s="150"/>
      <c r="BN697" s="150"/>
      <c r="BO697" s="150"/>
      <c r="BP697" s="150"/>
      <c r="BQ697" s="150"/>
      <c r="BR697" s="150"/>
    </row>
    <row r="698" ht="12.75" customHeight="1">
      <c r="A698" s="150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  <c r="BL698" s="150"/>
      <c r="BM698" s="150"/>
      <c r="BN698" s="150"/>
      <c r="BO698" s="150"/>
      <c r="BP698" s="150"/>
      <c r="BQ698" s="150"/>
      <c r="BR698" s="150"/>
    </row>
    <row r="699" ht="12.75" customHeight="1">
      <c r="A699" s="150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  <c r="BL699" s="150"/>
      <c r="BM699" s="150"/>
      <c r="BN699" s="150"/>
      <c r="BO699" s="150"/>
      <c r="BP699" s="150"/>
      <c r="BQ699" s="150"/>
      <c r="BR699" s="150"/>
    </row>
    <row r="700" ht="12.75" customHeight="1">
      <c r="A700" s="150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  <c r="BL700" s="150"/>
      <c r="BM700" s="150"/>
      <c r="BN700" s="150"/>
      <c r="BO700" s="150"/>
      <c r="BP700" s="150"/>
      <c r="BQ700" s="150"/>
      <c r="BR700" s="150"/>
    </row>
    <row r="701" ht="12.75" customHeight="1">
      <c r="A701" s="150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  <c r="BL701" s="150"/>
      <c r="BM701" s="150"/>
      <c r="BN701" s="150"/>
      <c r="BO701" s="150"/>
      <c r="BP701" s="150"/>
      <c r="BQ701" s="150"/>
      <c r="BR701" s="150"/>
    </row>
    <row r="702" ht="12.75" customHeight="1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  <c r="BL702" s="150"/>
      <c r="BM702" s="150"/>
      <c r="BN702" s="150"/>
      <c r="BO702" s="150"/>
      <c r="BP702" s="150"/>
      <c r="BQ702" s="150"/>
      <c r="BR702" s="150"/>
    </row>
    <row r="703" ht="12.75" customHeight="1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  <c r="BL703" s="150"/>
      <c r="BM703" s="150"/>
      <c r="BN703" s="150"/>
      <c r="BO703" s="150"/>
      <c r="BP703" s="150"/>
      <c r="BQ703" s="150"/>
      <c r="BR703" s="150"/>
    </row>
    <row r="704" ht="12.75" customHeight="1">
      <c r="A704" s="150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  <c r="BL704" s="150"/>
      <c r="BM704" s="150"/>
      <c r="BN704" s="150"/>
      <c r="BO704" s="150"/>
      <c r="BP704" s="150"/>
      <c r="BQ704" s="150"/>
      <c r="BR704" s="150"/>
    </row>
    <row r="705" ht="12.75" customHeight="1">
      <c r="A705" s="150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  <c r="BL705" s="150"/>
      <c r="BM705" s="150"/>
      <c r="BN705" s="150"/>
      <c r="BO705" s="150"/>
      <c r="BP705" s="150"/>
      <c r="BQ705" s="150"/>
      <c r="BR705" s="150"/>
    </row>
    <row r="706" ht="12.75" customHeight="1">
      <c r="A706" s="150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  <c r="BL706" s="150"/>
      <c r="BM706" s="150"/>
      <c r="BN706" s="150"/>
      <c r="BO706" s="150"/>
      <c r="BP706" s="150"/>
      <c r="BQ706" s="150"/>
      <c r="BR706" s="150"/>
    </row>
    <row r="707" ht="12.75" customHeight="1">
      <c r="A707" s="150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L707" s="150"/>
      <c r="BM707" s="150"/>
      <c r="BN707" s="150"/>
      <c r="BO707" s="150"/>
      <c r="BP707" s="150"/>
      <c r="BQ707" s="150"/>
      <c r="BR707" s="150"/>
    </row>
    <row r="708" ht="12.75" customHeight="1">
      <c r="A708" s="150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  <c r="BL708" s="150"/>
      <c r="BM708" s="150"/>
      <c r="BN708" s="150"/>
      <c r="BO708" s="150"/>
      <c r="BP708" s="150"/>
      <c r="BQ708" s="150"/>
      <c r="BR708" s="150"/>
    </row>
    <row r="709" ht="12.75" customHeight="1">
      <c r="A709" s="150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  <c r="BL709" s="150"/>
      <c r="BM709" s="150"/>
      <c r="BN709" s="150"/>
      <c r="BO709" s="150"/>
      <c r="BP709" s="150"/>
      <c r="BQ709" s="150"/>
      <c r="BR709" s="150"/>
    </row>
    <row r="710" ht="12.75" customHeight="1">
      <c r="A710" s="150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  <c r="BL710" s="150"/>
      <c r="BM710" s="150"/>
      <c r="BN710" s="150"/>
      <c r="BO710" s="150"/>
      <c r="BP710" s="150"/>
      <c r="BQ710" s="150"/>
      <c r="BR710" s="150"/>
    </row>
    <row r="711" ht="12.75" customHeight="1">
      <c r="A711" s="150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  <c r="BL711" s="150"/>
      <c r="BM711" s="150"/>
      <c r="BN711" s="150"/>
      <c r="BO711" s="150"/>
      <c r="BP711" s="150"/>
      <c r="BQ711" s="150"/>
      <c r="BR711" s="150"/>
    </row>
    <row r="712" ht="12.75" customHeight="1">
      <c r="A712" s="150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  <c r="BL712" s="150"/>
      <c r="BM712" s="150"/>
      <c r="BN712" s="150"/>
      <c r="BO712" s="150"/>
      <c r="BP712" s="150"/>
      <c r="BQ712" s="150"/>
      <c r="BR712" s="150"/>
    </row>
    <row r="713" ht="12.75" customHeight="1">
      <c r="A713" s="150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  <c r="BL713" s="150"/>
      <c r="BM713" s="150"/>
      <c r="BN713" s="150"/>
      <c r="BO713" s="150"/>
      <c r="BP713" s="150"/>
      <c r="BQ713" s="150"/>
      <c r="BR713" s="150"/>
    </row>
    <row r="714" ht="12.75" customHeight="1">
      <c r="A714" s="150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  <c r="BL714" s="150"/>
      <c r="BM714" s="150"/>
      <c r="BN714" s="150"/>
      <c r="BO714" s="150"/>
      <c r="BP714" s="150"/>
      <c r="BQ714" s="150"/>
      <c r="BR714" s="150"/>
    </row>
    <row r="715" ht="12.75" customHeight="1">
      <c r="A715" s="150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  <c r="BL715" s="150"/>
      <c r="BM715" s="150"/>
      <c r="BN715" s="150"/>
      <c r="BO715" s="150"/>
      <c r="BP715" s="150"/>
      <c r="BQ715" s="150"/>
      <c r="BR715" s="150"/>
    </row>
    <row r="716" ht="12.75" customHeight="1">
      <c r="A716" s="150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L716" s="150"/>
      <c r="BM716" s="150"/>
      <c r="BN716" s="150"/>
      <c r="BO716" s="150"/>
      <c r="BP716" s="150"/>
      <c r="BQ716" s="150"/>
      <c r="BR716" s="150"/>
    </row>
    <row r="717" ht="12.75" customHeight="1">
      <c r="A717" s="150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L717" s="150"/>
      <c r="BM717" s="150"/>
      <c r="BN717" s="150"/>
      <c r="BO717" s="150"/>
      <c r="BP717" s="150"/>
      <c r="BQ717" s="150"/>
      <c r="BR717" s="150"/>
    </row>
    <row r="718" ht="12.75" customHeight="1">
      <c r="A718" s="150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L718" s="150"/>
      <c r="BM718" s="150"/>
      <c r="BN718" s="150"/>
      <c r="BO718" s="150"/>
      <c r="BP718" s="150"/>
      <c r="BQ718" s="150"/>
      <c r="BR718" s="150"/>
    </row>
    <row r="719" ht="12.75" customHeight="1">
      <c r="A719" s="150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  <c r="BL719" s="150"/>
      <c r="BM719" s="150"/>
      <c r="BN719" s="150"/>
      <c r="BO719" s="150"/>
      <c r="BP719" s="150"/>
      <c r="BQ719" s="150"/>
      <c r="BR719" s="150"/>
    </row>
    <row r="720" ht="12.75" customHeight="1">
      <c r="A720" s="150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  <c r="BL720" s="150"/>
      <c r="BM720" s="150"/>
      <c r="BN720" s="150"/>
      <c r="BO720" s="150"/>
      <c r="BP720" s="150"/>
      <c r="BQ720" s="150"/>
      <c r="BR720" s="150"/>
    </row>
    <row r="721" ht="12.75" customHeight="1">
      <c r="A721" s="150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  <c r="BL721" s="150"/>
      <c r="BM721" s="150"/>
      <c r="BN721" s="150"/>
      <c r="BO721" s="150"/>
      <c r="BP721" s="150"/>
      <c r="BQ721" s="150"/>
      <c r="BR721" s="150"/>
    </row>
    <row r="722" ht="12.75" customHeight="1">
      <c r="A722" s="150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  <c r="BL722" s="150"/>
      <c r="BM722" s="150"/>
      <c r="BN722" s="150"/>
      <c r="BO722" s="150"/>
      <c r="BP722" s="150"/>
      <c r="BQ722" s="150"/>
      <c r="BR722" s="150"/>
    </row>
    <row r="723" ht="12.75" customHeight="1">
      <c r="A723" s="150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  <c r="BL723" s="150"/>
      <c r="BM723" s="150"/>
      <c r="BN723" s="150"/>
      <c r="BO723" s="150"/>
      <c r="BP723" s="150"/>
      <c r="BQ723" s="150"/>
      <c r="BR723" s="150"/>
    </row>
    <row r="724" ht="12.75" customHeight="1">
      <c r="A724" s="150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  <c r="BL724" s="150"/>
      <c r="BM724" s="150"/>
      <c r="BN724" s="150"/>
      <c r="BO724" s="150"/>
      <c r="BP724" s="150"/>
      <c r="BQ724" s="150"/>
      <c r="BR724" s="150"/>
    </row>
    <row r="725" ht="12.75" customHeight="1">
      <c r="A725" s="150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  <c r="BL725" s="150"/>
      <c r="BM725" s="150"/>
      <c r="BN725" s="150"/>
      <c r="BO725" s="150"/>
      <c r="BP725" s="150"/>
      <c r="BQ725" s="150"/>
      <c r="BR725" s="150"/>
    </row>
    <row r="726" ht="12.75" customHeight="1">
      <c r="A726" s="150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  <c r="BL726" s="150"/>
      <c r="BM726" s="150"/>
      <c r="BN726" s="150"/>
      <c r="BO726" s="150"/>
      <c r="BP726" s="150"/>
      <c r="BQ726" s="150"/>
      <c r="BR726" s="150"/>
    </row>
    <row r="727" ht="12.75" customHeight="1">
      <c r="A727" s="150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  <c r="BL727" s="150"/>
      <c r="BM727" s="150"/>
      <c r="BN727" s="150"/>
      <c r="BO727" s="150"/>
      <c r="BP727" s="150"/>
      <c r="BQ727" s="150"/>
      <c r="BR727" s="150"/>
    </row>
    <row r="728" ht="12.75" customHeight="1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  <c r="BL728" s="150"/>
      <c r="BM728" s="150"/>
      <c r="BN728" s="150"/>
      <c r="BO728" s="150"/>
      <c r="BP728" s="150"/>
      <c r="BQ728" s="150"/>
      <c r="BR728" s="150"/>
    </row>
    <row r="729" ht="12.75" customHeight="1">
      <c r="A729" s="150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  <c r="BL729" s="150"/>
      <c r="BM729" s="150"/>
      <c r="BN729" s="150"/>
      <c r="BO729" s="150"/>
      <c r="BP729" s="150"/>
      <c r="BQ729" s="150"/>
      <c r="BR729" s="150"/>
    </row>
    <row r="730" ht="12.75" customHeight="1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  <c r="BL730" s="150"/>
      <c r="BM730" s="150"/>
      <c r="BN730" s="150"/>
      <c r="BO730" s="150"/>
      <c r="BP730" s="150"/>
      <c r="BQ730" s="150"/>
      <c r="BR730" s="150"/>
    </row>
    <row r="731" ht="12.75" customHeight="1">
      <c r="A731" s="150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  <c r="BL731" s="150"/>
      <c r="BM731" s="150"/>
      <c r="BN731" s="150"/>
      <c r="BO731" s="150"/>
      <c r="BP731" s="150"/>
      <c r="BQ731" s="150"/>
      <c r="BR731" s="150"/>
    </row>
    <row r="732" ht="12.75" customHeight="1">
      <c r="A732" s="150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  <c r="BL732" s="150"/>
      <c r="BM732" s="150"/>
      <c r="BN732" s="150"/>
      <c r="BO732" s="150"/>
      <c r="BP732" s="150"/>
      <c r="BQ732" s="150"/>
      <c r="BR732" s="150"/>
    </row>
    <row r="733" ht="12.75" customHeight="1">
      <c r="A733" s="150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  <c r="BL733" s="150"/>
      <c r="BM733" s="150"/>
      <c r="BN733" s="150"/>
      <c r="BO733" s="150"/>
      <c r="BP733" s="150"/>
      <c r="BQ733" s="150"/>
      <c r="BR733" s="150"/>
    </row>
    <row r="734" ht="12.75" customHeight="1">
      <c r="A734" s="150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  <c r="BL734" s="150"/>
      <c r="BM734" s="150"/>
      <c r="BN734" s="150"/>
      <c r="BO734" s="150"/>
      <c r="BP734" s="150"/>
      <c r="BQ734" s="150"/>
      <c r="BR734" s="150"/>
    </row>
    <row r="735" ht="12.75" customHeight="1">
      <c r="A735" s="150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  <c r="BL735" s="150"/>
      <c r="BM735" s="150"/>
      <c r="BN735" s="150"/>
      <c r="BO735" s="150"/>
      <c r="BP735" s="150"/>
      <c r="BQ735" s="150"/>
      <c r="BR735" s="150"/>
    </row>
    <row r="736" ht="12.75" customHeight="1">
      <c r="A736" s="150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  <c r="BL736" s="150"/>
      <c r="BM736" s="150"/>
      <c r="BN736" s="150"/>
      <c r="BO736" s="150"/>
      <c r="BP736" s="150"/>
      <c r="BQ736" s="150"/>
      <c r="BR736" s="150"/>
    </row>
    <row r="737" ht="12.75" customHeight="1">
      <c r="A737" s="150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  <c r="BL737" s="150"/>
      <c r="BM737" s="150"/>
      <c r="BN737" s="150"/>
      <c r="BO737" s="150"/>
      <c r="BP737" s="150"/>
      <c r="BQ737" s="150"/>
      <c r="BR737" s="150"/>
    </row>
    <row r="738" ht="12.75" customHeight="1">
      <c r="A738" s="150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  <c r="BL738" s="150"/>
      <c r="BM738" s="150"/>
      <c r="BN738" s="150"/>
      <c r="BO738" s="150"/>
      <c r="BP738" s="150"/>
      <c r="BQ738" s="150"/>
      <c r="BR738" s="150"/>
    </row>
    <row r="739" ht="12.75" customHeight="1">
      <c r="A739" s="150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  <c r="BL739" s="150"/>
      <c r="BM739" s="150"/>
      <c r="BN739" s="150"/>
      <c r="BO739" s="150"/>
      <c r="BP739" s="150"/>
      <c r="BQ739" s="150"/>
      <c r="BR739" s="150"/>
    </row>
    <row r="740" ht="12.75" customHeight="1">
      <c r="A740" s="150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  <c r="BL740" s="150"/>
      <c r="BM740" s="150"/>
      <c r="BN740" s="150"/>
      <c r="BO740" s="150"/>
      <c r="BP740" s="150"/>
      <c r="BQ740" s="150"/>
      <c r="BR740" s="150"/>
    </row>
    <row r="741" ht="12.75" customHeight="1">
      <c r="A741" s="150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  <c r="BL741" s="150"/>
      <c r="BM741" s="150"/>
      <c r="BN741" s="150"/>
      <c r="BO741" s="150"/>
      <c r="BP741" s="150"/>
      <c r="BQ741" s="150"/>
      <c r="BR741" s="150"/>
    </row>
    <row r="742" ht="12.75" customHeight="1">
      <c r="A742" s="150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  <c r="BL742" s="150"/>
      <c r="BM742" s="150"/>
      <c r="BN742" s="150"/>
      <c r="BO742" s="150"/>
      <c r="BP742" s="150"/>
      <c r="BQ742" s="150"/>
      <c r="BR742" s="150"/>
    </row>
    <row r="743" ht="12.75" customHeight="1">
      <c r="A743" s="150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  <c r="BL743" s="150"/>
      <c r="BM743" s="150"/>
      <c r="BN743" s="150"/>
      <c r="BO743" s="150"/>
      <c r="BP743" s="150"/>
      <c r="BQ743" s="150"/>
      <c r="BR743" s="150"/>
    </row>
    <row r="744" ht="12.75" customHeight="1">
      <c r="A744" s="150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  <c r="BL744" s="150"/>
      <c r="BM744" s="150"/>
      <c r="BN744" s="150"/>
      <c r="BO744" s="150"/>
      <c r="BP744" s="150"/>
      <c r="BQ744" s="150"/>
      <c r="BR744" s="150"/>
    </row>
    <row r="745" ht="12.75" customHeight="1">
      <c r="A745" s="150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  <c r="BL745" s="150"/>
      <c r="BM745" s="150"/>
      <c r="BN745" s="150"/>
      <c r="BO745" s="150"/>
      <c r="BP745" s="150"/>
      <c r="BQ745" s="150"/>
      <c r="BR745" s="150"/>
    </row>
    <row r="746" ht="12.75" customHeight="1">
      <c r="A746" s="150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  <c r="BL746" s="150"/>
      <c r="BM746" s="150"/>
      <c r="BN746" s="150"/>
      <c r="BO746" s="150"/>
      <c r="BP746" s="150"/>
      <c r="BQ746" s="150"/>
      <c r="BR746" s="150"/>
    </row>
    <row r="747" ht="12.75" customHeight="1">
      <c r="A747" s="150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  <c r="BL747" s="150"/>
      <c r="BM747" s="150"/>
      <c r="BN747" s="150"/>
      <c r="BO747" s="150"/>
      <c r="BP747" s="150"/>
      <c r="BQ747" s="150"/>
      <c r="BR747" s="150"/>
    </row>
    <row r="748" ht="12.75" customHeight="1">
      <c r="A748" s="150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  <c r="BL748" s="150"/>
      <c r="BM748" s="150"/>
      <c r="BN748" s="150"/>
      <c r="BO748" s="150"/>
      <c r="BP748" s="150"/>
      <c r="BQ748" s="150"/>
      <c r="BR748" s="150"/>
    </row>
    <row r="749" ht="12.75" customHeight="1">
      <c r="A749" s="150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  <c r="BL749" s="150"/>
      <c r="BM749" s="150"/>
      <c r="BN749" s="150"/>
      <c r="BO749" s="150"/>
      <c r="BP749" s="150"/>
      <c r="BQ749" s="150"/>
      <c r="BR749" s="150"/>
    </row>
    <row r="750" ht="12.75" customHeight="1">
      <c r="A750" s="150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  <c r="BL750" s="150"/>
      <c r="BM750" s="150"/>
      <c r="BN750" s="150"/>
      <c r="BO750" s="150"/>
      <c r="BP750" s="150"/>
      <c r="BQ750" s="150"/>
      <c r="BR750" s="150"/>
    </row>
    <row r="751" ht="12.75" customHeight="1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  <c r="BL751" s="150"/>
      <c r="BM751" s="150"/>
      <c r="BN751" s="150"/>
      <c r="BO751" s="150"/>
      <c r="BP751" s="150"/>
      <c r="BQ751" s="150"/>
      <c r="BR751" s="150"/>
    </row>
    <row r="752" ht="12.75" customHeight="1">
      <c r="A752" s="150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  <c r="BL752" s="150"/>
      <c r="BM752" s="150"/>
      <c r="BN752" s="150"/>
      <c r="BO752" s="150"/>
      <c r="BP752" s="150"/>
      <c r="BQ752" s="150"/>
      <c r="BR752" s="150"/>
    </row>
    <row r="753" ht="12.75" customHeight="1">
      <c r="A753" s="150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  <c r="BL753" s="150"/>
      <c r="BM753" s="150"/>
      <c r="BN753" s="150"/>
      <c r="BO753" s="150"/>
      <c r="BP753" s="150"/>
      <c r="BQ753" s="150"/>
      <c r="BR753" s="150"/>
    </row>
    <row r="754" ht="12.75" customHeight="1">
      <c r="A754" s="150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  <c r="BL754" s="150"/>
      <c r="BM754" s="150"/>
      <c r="BN754" s="150"/>
      <c r="BO754" s="150"/>
      <c r="BP754" s="150"/>
      <c r="BQ754" s="150"/>
      <c r="BR754" s="150"/>
    </row>
    <row r="755" ht="12.75" customHeight="1">
      <c r="A755" s="150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  <c r="BL755" s="150"/>
      <c r="BM755" s="150"/>
      <c r="BN755" s="150"/>
      <c r="BO755" s="150"/>
      <c r="BP755" s="150"/>
      <c r="BQ755" s="150"/>
      <c r="BR755" s="150"/>
    </row>
    <row r="756" ht="12.75" customHeight="1">
      <c r="A756" s="150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  <c r="BL756" s="150"/>
      <c r="BM756" s="150"/>
      <c r="BN756" s="150"/>
      <c r="BO756" s="150"/>
      <c r="BP756" s="150"/>
      <c r="BQ756" s="150"/>
      <c r="BR756" s="150"/>
    </row>
    <row r="757" ht="12.75" customHeight="1">
      <c r="A757" s="150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  <c r="BL757" s="150"/>
      <c r="BM757" s="150"/>
      <c r="BN757" s="150"/>
      <c r="BO757" s="150"/>
      <c r="BP757" s="150"/>
      <c r="BQ757" s="150"/>
      <c r="BR757" s="150"/>
    </row>
    <row r="758" ht="12.75" customHeight="1">
      <c r="A758" s="150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  <c r="BL758" s="150"/>
      <c r="BM758" s="150"/>
      <c r="BN758" s="150"/>
      <c r="BO758" s="150"/>
      <c r="BP758" s="150"/>
      <c r="BQ758" s="150"/>
      <c r="BR758" s="150"/>
    </row>
    <row r="759" ht="12.75" customHeight="1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  <c r="BL759" s="150"/>
      <c r="BM759" s="150"/>
      <c r="BN759" s="150"/>
      <c r="BO759" s="150"/>
      <c r="BP759" s="150"/>
      <c r="BQ759" s="150"/>
      <c r="BR759" s="150"/>
    </row>
    <row r="760" ht="12.75" customHeight="1">
      <c r="A760" s="150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  <c r="BL760" s="150"/>
      <c r="BM760" s="150"/>
      <c r="BN760" s="150"/>
      <c r="BO760" s="150"/>
      <c r="BP760" s="150"/>
      <c r="BQ760" s="150"/>
      <c r="BR760" s="150"/>
    </row>
    <row r="761" ht="12.75" customHeight="1">
      <c r="A761" s="150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  <c r="BL761" s="150"/>
      <c r="BM761" s="150"/>
      <c r="BN761" s="150"/>
      <c r="BO761" s="150"/>
      <c r="BP761" s="150"/>
      <c r="BQ761" s="150"/>
      <c r="BR761" s="150"/>
    </row>
    <row r="762" ht="12.75" customHeight="1">
      <c r="A762" s="150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  <c r="BL762" s="150"/>
      <c r="BM762" s="150"/>
      <c r="BN762" s="150"/>
      <c r="BO762" s="150"/>
      <c r="BP762" s="150"/>
      <c r="BQ762" s="150"/>
      <c r="BR762" s="150"/>
    </row>
    <row r="763" ht="12.75" customHeight="1">
      <c r="A763" s="150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  <c r="BL763" s="150"/>
      <c r="BM763" s="150"/>
      <c r="BN763" s="150"/>
      <c r="BO763" s="150"/>
      <c r="BP763" s="150"/>
      <c r="BQ763" s="150"/>
      <c r="BR763" s="150"/>
    </row>
    <row r="764" ht="12.75" customHeight="1">
      <c r="A764" s="150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  <c r="BL764" s="150"/>
      <c r="BM764" s="150"/>
      <c r="BN764" s="150"/>
      <c r="BO764" s="150"/>
      <c r="BP764" s="150"/>
      <c r="BQ764" s="150"/>
      <c r="BR764" s="150"/>
    </row>
    <row r="765" ht="12.75" customHeight="1">
      <c r="A765" s="150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  <c r="BL765" s="150"/>
      <c r="BM765" s="150"/>
      <c r="BN765" s="150"/>
      <c r="BO765" s="150"/>
      <c r="BP765" s="150"/>
      <c r="BQ765" s="150"/>
      <c r="BR765" s="150"/>
    </row>
    <row r="766" ht="12.75" customHeight="1">
      <c r="A766" s="150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  <c r="BL766" s="150"/>
      <c r="BM766" s="150"/>
      <c r="BN766" s="150"/>
      <c r="BO766" s="150"/>
      <c r="BP766" s="150"/>
      <c r="BQ766" s="150"/>
      <c r="BR766" s="150"/>
    </row>
    <row r="767" ht="12.75" customHeight="1">
      <c r="A767" s="150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  <c r="BL767" s="150"/>
      <c r="BM767" s="150"/>
      <c r="BN767" s="150"/>
      <c r="BO767" s="150"/>
      <c r="BP767" s="150"/>
      <c r="BQ767" s="150"/>
      <c r="BR767" s="150"/>
    </row>
    <row r="768" ht="12.75" customHeight="1">
      <c r="A768" s="150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  <c r="BL768" s="150"/>
      <c r="BM768" s="150"/>
      <c r="BN768" s="150"/>
      <c r="BO768" s="150"/>
      <c r="BP768" s="150"/>
      <c r="BQ768" s="150"/>
      <c r="BR768" s="150"/>
    </row>
    <row r="769" ht="12.75" customHeight="1">
      <c r="A769" s="150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  <c r="BL769" s="150"/>
      <c r="BM769" s="150"/>
      <c r="BN769" s="150"/>
      <c r="BO769" s="150"/>
      <c r="BP769" s="150"/>
      <c r="BQ769" s="150"/>
      <c r="BR769" s="150"/>
    </row>
    <row r="770" ht="12.75" customHeight="1">
      <c r="A770" s="150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  <c r="BL770" s="150"/>
      <c r="BM770" s="150"/>
      <c r="BN770" s="150"/>
      <c r="BO770" s="150"/>
      <c r="BP770" s="150"/>
      <c r="BQ770" s="150"/>
      <c r="BR770" s="150"/>
    </row>
    <row r="771" ht="12.75" customHeight="1">
      <c r="A771" s="150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  <c r="BL771" s="150"/>
      <c r="BM771" s="150"/>
      <c r="BN771" s="150"/>
      <c r="BO771" s="150"/>
      <c r="BP771" s="150"/>
      <c r="BQ771" s="150"/>
      <c r="BR771" s="150"/>
    </row>
    <row r="772" ht="12.75" customHeight="1">
      <c r="A772" s="150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  <c r="BL772" s="150"/>
      <c r="BM772" s="150"/>
      <c r="BN772" s="150"/>
      <c r="BO772" s="150"/>
      <c r="BP772" s="150"/>
      <c r="BQ772" s="150"/>
      <c r="BR772" s="150"/>
    </row>
    <row r="773" ht="12.75" customHeight="1">
      <c r="A773" s="150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  <c r="BL773" s="150"/>
      <c r="BM773" s="150"/>
      <c r="BN773" s="150"/>
      <c r="BO773" s="150"/>
      <c r="BP773" s="150"/>
      <c r="BQ773" s="150"/>
      <c r="BR773" s="150"/>
    </row>
    <row r="774" ht="12.75" customHeight="1">
      <c r="A774" s="150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  <c r="BL774" s="150"/>
      <c r="BM774" s="150"/>
      <c r="BN774" s="150"/>
      <c r="BO774" s="150"/>
      <c r="BP774" s="150"/>
      <c r="BQ774" s="150"/>
      <c r="BR774" s="150"/>
    </row>
    <row r="775" ht="12.75" customHeight="1">
      <c r="A775" s="150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  <c r="BL775" s="150"/>
      <c r="BM775" s="150"/>
      <c r="BN775" s="150"/>
      <c r="BO775" s="150"/>
      <c r="BP775" s="150"/>
      <c r="BQ775" s="150"/>
      <c r="BR775" s="150"/>
    </row>
    <row r="776" ht="12.75" customHeight="1">
      <c r="A776" s="150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  <c r="BL776" s="150"/>
      <c r="BM776" s="150"/>
      <c r="BN776" s="150"/>
      <c r="BO776" s="150"/>
      <c r="BP776" s="150"/>
      <c r="BQ776" s="150"/>
      <c r="BR776" s="150"/>
    </row>
    <row r="777" ht="12.75" customHeight="1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  <c r="BL777" s="150"/>
      <c r="BM777" s="150"/>
      <c r="BN777" s="150"/>
      <c r="BO777" s="150"/>
      <c r="BP777" s="150"/>
      <c r="BQ777" s="150"/>
      <c r="BR777" s="150"/>
    </row>
    <row r="778" ht="12.75" customHeight="1">
      <c r="A778" s="150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  <c r="BL778" s="150"/>
      <c r="BM778" s="150"/>
      <c r="BN778" s="150"/>
      <c r="BO778" s="150"/>
      <c r="BP778" s="150"/>
      <c r="BQ778" s="150"/>
      <c r="BR778" s="150"/>
    </row>
    <row r="779" ht="12.75" customHeight="1">
      <c r="A779" s="150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  <c r="BL779" s="150"/>
      <c r="BM779" s="150"/>
      <c r="BN779" s="150"/>
      <c r="BO779" s="150"/>
      <c r="BP779" s="150"/>
      <c r="BQ779" s="150"/>
      <c r="BR779" s="150"/>
    </row>
    <row r="780" ht="12.75" customHeight="1">
      <c r="A780" s="150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  <c r="BL780" s="150"/>
      <c r="BM780" s="150"/>
      <c r="BN780" s="150"/>
      <c r="BO780" s="150"/>
      <c r="BP780" s="150"/>
      <c r="BQ780" s="150"/>
      <c r="BR780" s="150"/>
    </row>
    <row r="781" ht="12.75" customHeight="1">
      <c r="A781" s="150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  <c r="BL781" s="150"/>
      <c r="BM781" s="150"/>
      <c r="BN781" s="150"/>
      <c r="BO781" s="150"/>
      <c r="BP781" s="150"/>
      <c r="BQ781" s="150"/>
      <c r="BR781" s="150"/>
    </row>
    <row r="782" ht="12.75" customHeight="1">
      <c r="A782" s="150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  <c r="BL782" s="150"/>
      <c r="BM782" s="150"/>
      <c r="BN782" s="150"/>
      <c r="BO782" s="150"/>
      <c r="BP782" s="150"/>
      <c r="BQ782" s="150"/>
      <c r="BR782" s="150"/>
    </row>
    <row r="783" ht="12.75" customHeight="1">
      <c r="A783" s="150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  <c r="BL783" s="150"/>
      <c r="BM783" s="150"/>
      <c r="BN783" s="150"/>
      <c r="BO783" s="150"/>
      <c r="BP783" s="150"/>
      <c r="BQ783" s="150"/>
      <c r="BR783" s="150"/>
    </row>
    <row r="784" ht="12.75" customHeight="1">
      <c r="A784" s="150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  <c r="BL784" s="150"/>
      <c r="BM784" s="150"/>
      <c r="BN784" s="150"/>
      <c r="BO784" s="150"/>
      <c r="BP784" s="150"/>
      <c r="BQ784" s="150"/>
      <c r="BR784" s="150"/>
    </row>
    <row r="785" ht="12.75" customHeight="1">
      <c r="A785" s="150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  <c r="BL785" s="150"/>
      <c r="BM785" s="150"/>
      <c r="BN785" s="150"/>
      <c r="BO785" s="150"/>
      <c r="BP785" s="150"/>
      <c r="BQ785" s="150"/>
      <c r="BR785" s="150"/>
    </row>
    <row r="786" ht="12.75" customHeight="1">
      <c r="A786" s="150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  <c r="BL786" s="150"/>
      <c r="BM786" s="150"/>
      <c r="BN786" s="150"/>
      <c r="BO786" s="150"/>
      <c r="BP786" s="150"/>
      <c r="BQ786" s="150"/>
      <c r="BR786" s="150"/>
    </row>
    <row r="787" ht="12.75" customHeight="1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  <c r="BL787" s="150"/>
      <c r="BM787" s="150"/>
      <c r="BN787" s="150"/>
      <c r="BO787" s="150"/>
      <c r="BP787" s="150"/>
      <c r="BQ787" s="150"/>
      <c r="BR787" s="150"/>
    </row>
    <row r="788" ht="12.75" customHeight="1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  <c r="BL788" s="150"/>
      <c r="BM788" s="150"/>
      <c r="BN788" s="150"/>
      <c r="BO788" s="150"/>
      <c r="BP788" s="150"/>
      <c r="BQ788" s="150"/>
      <c r="BR788" s="150"/>
    </row>
    <row r="789" ht="12.75" customHeight="1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  <c r="BL789" s="150"/>
      <c r="BM789" s="150"/>
      <c r="BN789" s="150"/>
      <c r="BO789" s="150"/>
      <c r="BP789" s="150"/>
      <c r="BQ789" s="150"/>
      <c r="BR789" s="150"/>
    </row>
    <row r="790" ht="12.75" customHeight="1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  <c r="BL790" s="150"/>
      <c r="BM790" s="150"/>
      <c r="BN790" s="150"/>
      <c r="BO790" s="150"/>
      <c r="BP790" s="150"/>
      <c r="BQ790" s="150"/>
      <c r="BR790" s="150"/>
    </row>
    <row r="791" ht="12.75" customHeight="1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  <c r="BL791" s="150"/>
      <c r="BM791" s="150"/>
      <c r="BN791" s="150"/>
      <c r="BO791" s="150"/>
      <c r="BP791" s="150"/>
      <c r="BQ791" s="150"/>
      <c r="BR791" s="150"/>
    </row>
    <row r="792" ht="12.75" customHeight="1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  <c r="BL792" s="150"/>
      <c r="BM792" s="150"/>
      <c r="BN792" s="150"/>
      <c r="BO792" s="150"/>
      <c r="BP792" s="150"/>
      <c r="BQ792" s="150"/>
      <c r="BR792" s="150"/>
    </row>
    <row r="793" ht="12.75" customHeight="1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  <c r="BL793" s="150"/>
      <c r="BM793" s="150"/>
      <c r="BN793" s="150"/>
      <c r="BO793" s="150"/>
      <c r="BP793" s="150"/>
      <c r="BQ793" s="150"/>
      <c r="BR793" s="150"/>
    </row>
    <row r="794" ht="12.75" customHeight="1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  <c r="BL794" s="150"/>
      <c r="BM794" s="150"/>
      <c r="BN794" s="150"/>
      <c r="BO794" s="150"/>
      <c r="BP794" s="150"/>
      <c r="BQ794" s="150"/>
      <c r="BR794" s="150"/>
    </row>
    <row r="795" ht="12.75" customHeight="1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  <c r="BL795" s="150"/>
      <c r="BM795" s="150"/>
      <c r="BN795" s="150"/>
      <c r="BO795" s="150"/>
      <c r="BP795" s="150"/>
      <c r="BQ795" s="150"/>
      <c r="BR795" s="150"/>
    </row>
    <row r="796" ht="12.75" customHeight="1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  <c r="BL796" s="150"/>
      <c r="BM796" s="150"/>
      <c r="BN796" s="150"/>
      <c r="BO796" s="150"/>
      <c r="BP796" s="150"/>
      <c r="BQ796" s="150"/>
      <c r="BR796" s="150"/>
    </row>
    <row r="797" ht="12.75" customHeight="1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  <c r="BL797" s="150"/>
      <c r="BM797" s="150"/>
      <c r="BN797" s="150"/>
      <c r="BO797" s="150"/>
      <c r="BP797" s="150"/>
      <c r="BQ797" s="150"/>
      <c r="BR797" s="150"/>
    </row>
    <row r="798" ht="12.75" customHeight="1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  <c r="BL798" s="150"/>
      <c r="BM798" s="150"/>
      <c r="BN798" s="150"/>
      <c r="BO798" s="150"/>
      <c r="BP798" s="150"/>
      <c r="BQ798" s="150"/>
      <c r="BR798" s="150"/>
    </row>
    <row r="799" ht="12.75" customHeight="1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  <c r="BL799" s="150"/>
      <c r="BM799" s="150"/>
      <c r="BN799" s="150"/>
      <c r="BO799" s="150"/>
      <c r="BP799" s="150"/>
      <c r="BQ799" s="150"/>
      <c r="BR799" s="150"/>
    </row>
    <row r="800" ht="12.75" customHeight="1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  <c r="BL800" s="150"/>
      <c r="BM800" s="150"/>
      <c r="BN800" s="150"/>
      <c r="BO800" s="150"/>
      <c r="BP800" s="150"/>
      <c r="BQ800" s="150"/>
      <c r="BR800" s="150"/>
    </row>
    <row r="801" ht="12.75" customHeight="1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  <c r="BL801" s="150"/>
      <c r="BM801" s="150"/>
      <c r="BN801" s="150"/>
      <c r="BO801" s="150"/>
      <c r="BP801" s="150"/>
      <c r="BQ801" s="150"/>
      <c r="BR801" s="150"/>
    </row>
    <row r="802" ht="12.75" customHeight="1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  <c r="BL802" s="150"/>
      <c r="BM802" s="150"/>
      <c r="BN802" s="150"/>
      <c r="BO802" s="150"/>
      <c r="BP802" s="150"/>
      <c r="BQ802" s="150"/>
      <c r="BR802" s="150"/>
    </row>
    <row r="803" ht="12.75" customHeight="1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  <c r="BL803" s="150"/>
      <c r="BM803" s="150"/>
      <c r="BN803" s="150"/>
      <c r="BO803" s="150"/>
      <c r="BP803" s="150"/>
      <c r="BQ803" s="150"/>
      <c r="BR803" s="150"/>
    </row>
    <row r="804" ht="12.75" customHeight="1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  <c r="BL804" s="150"/>
      <c r="BM804" s="150"/>
      <c r="BN804" s="150"/>
      <c r="BO804" s="150"/>
      <c r="BP804" s="150"/>
      <c r="BQ804" s="150"/>
      <c r="BR804" s="150"/>
    </row>
    <row r="805" ht="12.75" customHeight="1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  <c r="BL805" s="150"/>
      <c r="BM805" s="150"/>
      <c r="BN805" s="150"/>
      <c r="BO805" s="150"/>
      <c r="BP805" s="150"/>
      <c r="BQ805" s="150"/>
      <c r="BR805" s="150"/>
    </row>
    <row r="806" ht="12.75" customHeight="1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  <c r="BL806" s="150"/>
      <c r="BM806" s="150"/>
      <c r="BN806" s="150"/>
      <c r="BO806" s="150"/>
      <c r="BP806" s="150"/>
      <c r="BQ806" s="150"/>
      <c r="BR806" s="150"/>
    </row>
    <row r="807" ht="12.75" customHeight="1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  <c r="BL807" s="150"/>
      <c r="BM807" s="150"/>
      <c r="BN807" s="150"/>
      <c r="BO807" s="150"/>
      <c r="BP807" s="150"/>
      <c r="BQ807" s="150"/>
      <c r="BR807" s="150"/>
    </row>
    <row r="808" ht="12.75" customHeight="1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  <c r="BL808" s="150"/>
      <c r="BM808" s="150"/>
      <c r="BN808" s="150"/>
      <c r="BO808" s="150"/>
      <c r="BP808" s="150"/>
      <c r="BQ808" s="150"/>
      <c r="BR808" s="150"/>
    </row>
    <row r="809" ht="12.75" customHeight="1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  <c r="BL809" s="150"/>
      <c r="BM809" s="150"/>
      <c r="BN809" s="150"/>
      <c r="BO809" s="150"/>
      <c r="BP809" s="150"/>
      <c r="BQ809" s="150"/>
      <c r="BR809" s="150"/>
    </row>
    <row r="810" ht="12.75" customHeight="1">
      <c r="A810" s="150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  <c r="BL810" s="150"/>
      <c r="BM810" s="150"/>
      <c r="BN810" s="150"/>
      <c r="BO810" s="150"/>
      <c r="BP810" s="150"/>
      <c r="BQ810" s="150"/>
      <c r="BR810" s="150"/>
    </row>
    <row r="811" ht="12.75" customHeight="1">
      <c r="A811" s="150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  <c r="BL811" s="150"/>
      <c r="BM811" s="150"/>
      <c r="BN811" s="150"/>
      <c r="BO811" s="150"/>
      <c r="BP811" s="150"/>
      <c r="BQ811" s="150"/>
      <c r="BR811" s="150"/>
    </row>
    <row r="812" ht="12.75" customHeight="1">
      <c r="A812" s="150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  <c r="BL812" s="150"/>
      <c r="BM812" s="150"/>
      <c r="BN812" s="150"/>
      <c r="BO812" s="150"/>
      <c r="BP812" s="150"/>
      <c r="BQ812" s="150"/>
      <c r="BR812" s="150"/>
    </row>
    <row r="813" ht="12.75" customHeight="1">
      <c r="A813" s="150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  <c r="BL813" s="150"/>
      <c r="BM813" s="150"/>
      <c r="BN813" s="150"/>
      <c r="BO813" s="150"/>
      <c r="BP813" s="150"/>
      <c r="BQ813" s="150"/>
      <c r="BR813" s="150"/>
    </row>
    <row r="814" ht="12.75" customHeight="1">
      <c r="A814" s="150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  <c r="BL814" s="150"/>
      <c r="BM814" s="150"/>
      <c r="BN814" s="150"/>
      <c r="BO814" s="150"/>
      <c r="BP814" s="150"/>
      <c r="BQ814" s="150"/>
      <c r="BR814" s="150"/>
    </row>
    <row r="815" ht="12.75" customHeight="1">
      <c r="A815" s="150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  <c r="BL815" s="150"/>
      <c r="BM815" s="150"/>
      <c r="BN815" s="150"/>
      <c r="BO815" s="150"/>
      <c r="BP815" s="150"/>
      <c r="BQ815" s="150"/>
      <c r="BR815" s="150"/>
    </row>
    <row r="816" ht="12.75" customHeight="1">
      <c r="A816" s="150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  <c r="BL816" s="150"/>
      <c r="BM816" s="150"/>
      <c r="BN816" s="150"/>
      <c r="BO816" s="150"/>
      <c r="BP816" s="150"/>
      <c r="BQ816" s="150"/>
      <c r="BR816" s="150"/>
    </row>
    <row r="817" ht="12.75" customHeight="1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  <c r="BL817" s="150"/>
      <c r="BM817" s="150"/>
      <c r="BN817" s="150"/>
      <c r="BO817" s="150"/>
      <c r="BP817" s="150"/>
      <c r="BQ817" s="150"/>
      <c r="BR817" s="150"/>
    </row>
    <row r="818" ht="12.75" customHeight="1">
      <c r="A818" s="150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  <c r="BL818" s="150"/>
      <c r="BM818" s="150"/>
      <c r="BN818" s="150"/>
      <c r="BO818" s="150"/>
      <c r="BP818" s="150"/>
      <c r="BQ818" s="150"/>
      <c r="BR818" s="150"/>
    </row>
    <row r="819" ht="12.75" customHeight="1">
      <c r="A819" s="150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  <c r="BL819" s="150"/>
      <c r="BM819" s="150"/>
      <c r="BN819" s="150"/>
      <c r="BO819" s="150"/>
      <c r="BP819" s="150"/>
      <c r="BQ819" s="150"/>
      <c r="BR819" s="150"/>
    </row>
    <row r="820" ht="12.75" customHeight="1">
      <c r="A820" s="150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  <c r="BL820" s="150"/>
      <c r="BM820" s="150"/>
      <c r="BN820" s="150"/>
      <c r="BO820" s="150"/>
      <c r="BP820" s="150"/>
      <c r="BQ820" s="150"/>
      <c r="BR820" s="150"/>
    </row>
    <row r="821" ht="12.75" customHeight="1">
      <c r="A821" s="150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  <c r="BL821" s="150"/>
      <c r="BM821" s="150"/>
      <c r="BN821" s="150"/>
      <c r="BO821" s="150"/>
      <c r="BP821" s="150"/>
      <c r="BQ821" s="150"/>
      <c r="BR821" s="150"/>
    </row>
    <row r="822" ht="12.75" customHeight="1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  <c r="BL822" s="150"/>
      <c r="BM822" s="150"/>
      <c r="BN822" s="150"/>
      <c r="BO822" s="150"/>
      <c r="BP822" s="150"/>
      <c r="BQ822" s="150"/>
      <c r="BR822" s="150"/>
    </row>
    <row r="823" ht="12.75" customHeight="1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  <c r="BL823" s="150"/>
      <c r="BM823" s="150"/>
      <c r="BN823" s="150"/>
      <c r="BO823" s="150"/>
      <c r="BP823" s="150"/>
      <c r="BQ823" s="150"/>
      <c r="BR823" s="150"/>
    </row>
    <row r="824" ht="12.75" customHeight="1">
      <c r="A824" s="150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  <c r="BL824" s="150"/>
      <c r="BM824" s="150"/>
      <c r="BN824" s="150"/>
      <c r="BO824" s="150"/>
      <c r="BP824" s="150"/>
      <c r="BQ824" s="150"/>
      <c r="BR824" s="150"/>
    </row>
    <row r="825" ht="12.75" customHeight="1">
      <c r="A825" s="150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  <c r="BL825" s="150"/>
      <c r="BM825" s="150"/>
      <c r="BN825" s="150"/>
      <c r="BO825" s="150"/>
      <c r="BP825" s="150"/>
      <c r="BQ825" s="150"/>
      <c r="BR825" s="150"/>
    </row>
    <row r="826" ht="12.75" customHeight="1">
      <c r="A826" s="150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  <c r="BL826" s="150"/>
      <c r="BM826" s="150"/>
      <c r="BN826" s="150"/>
      <c r="BO826" s="150"/>
      <c r="BP826" s="150"/>
      <c r="BQ826" s="150"/>
      <c r="BR826" s="150"/>
    </row>
    <row r="827" ht="12.75" customHeight="1">
      <c r="A827" s="150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  <c r="BL827" s="150"/>
      <c r="BM827" s="150"/>
      <c r="BN827" s="150"/>
      <c r="BO827" s="150"/>
      <c r="BP827" s="150"/>
      <c r="BQ827" s="150"/>
      <c r="BR827" s="150"/>
    </row>
    <row r="828" ht="12.75" customHeight="1">
      <c r="A828" s="150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  <c r="BL828" s="150"/>
      <c r="BM828" s="150"/>
      <c r="BN828" s="150"/>
      <c r="BO828" s="150"/>
      <c r="BP828" s="150"/>
      <c r="BQ828" s="150"/>
      <c r="BR828" s="150"/>
    </row>
    <row r="829" ht="12.75" customHeight="1">
      <c r="A829" s="150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  <c r="BL829" s="150"/>
      <c r="BM829" s="150"/>
      <c r="BN829" s="150"/>
      <c r="BO829" s="150"/>
      <c r="BP829" s="150"/>
      <c r="BQ829" s="150"/>
      <c r="BR829" s="150"/>
    </row>
    <row r="830" ht="12.75" customHeight="1">
      <c r="A830" s="150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  <c r="BL830" s="150"/>
      <c r="BM830" s="150"/>
      <c r="BN830" s="150"/>
      <c r="BO830" s="150"/>
      <c r="BP830" s="150"/>
      <c r="BQ830" s="150"/>
      <c r="BR830" s="150"/>
    </row>
    <row r="831" ht="12.75" customHeight="1">
      <c r="A831" s="150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  <c r="BL831" s="150"/>
      <c r="BM831" s="150"/>
      <c r="BN831" s="150"/>
      <c r="BO831" s="150"/>
      <c r="BP831" s="150"/>
      <c r="BQ831" s="150"/>
      <c r="BR831" s="150"/>
    </row>
    <row r="832" ht="12.75" customHeight="1">
      <c r="A832" s="150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  <c r="BL832" s="150"/>
      <c r="BM832" s="150"/>
      <c r="BN832" s="150"/>
      <c r="BO832" s="150"/>
      <c r="BP832" s="150"/>
      <c r="BQ832" s="150"/>
      <c r="BR832" s="150"/>
    </row>
    <row r="833" ht="12.75" customHeight="1">
      <c r="A833" s="150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  <c r="BL833" s="150"/>
      <c r="BM833" s="150"/>
      <c r="BN833" s="150"/>
      <c r="BO833" s="150"/>
      <c r="BP833" s="150"/>
      <c r="BQ833" s="150"/>
      <c r="BR833" s="150"/>
    </row>
    <row r="834" ht="12.75" customHeight="1">
      <c r="A834" s="150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  <c r="BL834" s="150"/>
      <c r="BM834" s="150"/>
      <c r="BN834" s="150"/>
      <c r="BO834" s="150"/>
      <c r="BP834" s="150"/>
      <c r="BQ834" s="150"/>
      <c r="BR834" s="150"/>
    </row>
    <row r="835" ht="12.75" customHeight="1">
      <c r="A835" s="150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  <c r="BL835" s="150"/>
      <c r="BM835" s="150"/>
      <c r="BN835" s="150"/>
      <c r="BO835" s="150"/>
      <c r="BP835" s="150"/>
      <c r="BQ835" s="150"/>
      <c r="BR835" s="150"/>
    </row>
    <row r="836" ht="12.75" customHeight="1">
      <c r="A836" s="150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  <c r="BL836" s="150"/>
      <c r="BM836" s="150"/>
      <c r="BN836" s="150"/>
      <c r="BO836" s="150"/>
      <c r="BP836" s="150"/>
      <c r="BQ836" s="150"/>
      <c r="BR836" s="150"/>
    </row>
    <row r="837" ht="12.75" customHeight="1">
      <c r="A837" s="150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  <c r="BL837" s="150"/>
      <c r="BM837" s="150"/>
      <c r="BN837" s="150"/>
      <c r="BO837" s="150"/>
      <c r="BP837" s="150"/>
      <c r="BQ837" s="150"/>
      <c r="BR837" s="150"/>
    </row>
    <row r="838" ht="12.75" customHeight="1">
      <c r="A838" s="150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  <c r="BL838" s="150"/>
      <c r="BM838" s="150"/>
      <c r="BN838" s="150"/>
      <c r="BO838" s="150"/>
      <c r="BP838" s="150"/>
      <c r="BQ838" s="150"/>
      <c r="BR838" s="150"/>
    </row>
    <row r="839" ht="12.75" customHeight="1">
      <c r="A839" s="150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  <c r="BL839" s="150"/>
      <c r="BM839" s="150"/>
      <c r="BN839" s="150"/>
      <c r="BO839" s="150"/>
      <c r="BP839" s="150"/>
      <c r="BQ839" s="150"/>
      <c r="BR839" s="150"/>
    </row>
    <row r="840" ht="12.75" customHeight="1">
      <c r="A840" s="150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  <c r="BL840" s="150"/>
      <c r="BM840" s="150"/>
      <c r="BN840" s="150"/>
      <c r="BO840" s="150"/>
      <c r="BP840" s="150"/>
      <c r="BQ840" s="150"/>
      <c r="BR840" s="150"/>
    </row>
    <row r="841" ht="12.75" customHeight="1">
      <c r="A841" s="150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  <c r="BL841" s="150"/>
      <c r="BM841" s="150"/>
      <c r="BN841" s="150"/>
      <c r="BO841" s="150"/>
      <c r="BP841" s="150"/>
      <c r="BQ841" s="150"/>
      <c r="BR841" s="150"/>
    </row>
    <row r="842" ht="12.75" customHeight="1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  <c r="BL842" s="150"/>
      <c r="BM842" s="150"/>
      <c r="BN842" s="150"/>
      <c r="BO842" s="150"/>
      <c r="BP842" s="150"/>
      <c r="BQ842" s="150"/>
      <c r="BR842" s="150"/>
    </row>
    <row r="843" ht="12.75" customHeight="1">
      <c r="A843" s="150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  <c r="BL843" s="150"/>
      <c r="BM843" s="150"/>
      <c r="BN843" s="150"/>
      <c r="BO843" s="150"/>
      <c r="BP843" s="150"/>
      <c r="BQ843" s="150"/>
      <c r="BR843" s="150"/>
    </row>
    <row r="844" ht="12.75" customHeight="1">
      <c r="A844" s="150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  <c r="BL844" s="150"/>
      <c r="BM844" s="150"/>
      <c r="BN844" s="150"/>
      <c r="BO844" s="150"/>
      <c r="BP844" s="150"/>
      <c r="BQ844" s="150"/>
      <c r="BR844" s="150"/>
    </row>
    <row r="845" ht="12.75" customHeight="1">
      <c r="A845" s="150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  <c r="BL845" s="150"/>
      <c r="BM845" s="150"/>
      <c r="BN845" s="150"/>
      <c r="BO845" s="150"/>
      <c r="BP845" s="150"/>
      <c r="BQ845" s="150"/>
      <c r="BR845" s="150"/>
    </row>
    <row r="846" ht="12.75" customHeight="1">
      <c r="A846" s="150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  <c r="BL846" s="150"/>
      <c r="BM846" s="150"/>
      <c r="BN846" s="150"/>
      <c r="BO846" s="150"/>
      <c r="BP846" s="150"/>
      <c r="BQ846" s="150"/>
      <c r="BR846" s="150"/>
    </row>
    <row r="847" ht="12.75" customHeight="1">
      <c r="A847" s="150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  <c r="BL847" s="150"/>
      <c r="BM847" s="150"/>
      <c r="BN847" s="150"/>
      <c r="BO847" s="150"/>
      <c r="BP847" s="150"/>
      <c r="BQ847" s="150"/>
      <c r="BR847" s="150"/>
    </row>
    <row r="848" ht="12.75" customHeight="1">
      <c r="A848" s="150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  <c r="BL848" s="150"/>
      <c r="BM848" s="150"/>
      <c r="BN848" s="150"/>
      <c r="BO848" s="150"/>
      <c r="BP848" s="150"/>
      <c r="BQ848" s="150"/>
      <c r="BR848" s="150"/>
    </row>
    <row r="849" ht="12.75" customHeight="1">
      <c r="A849" s="150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  <c r="BL849" s="150"/>
      <c r="BM849" s="150"/>
      <c r="BN849" s="150"/>
      <c r="BO849" s="150"/>
      <c r="BP849" s="150"/>
      <c r="BQ849" s="150"/>
      <c r="BR849" s="150"/>
    </row>
    <row r="850" ht="12.75" customHeight="1">
      <c r="A850" s="150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  <c r="BL850" s="150"/>
      <c r="BM850" s="150"/>
      <c r="BN850" s="150"/>
      <c r="BO850" s="150"/>
      <c r="BP850" s="150"/>
      <c r="BQ850" s="150"/>
      <c r="BR850" s="150"/>
    </row>
    <row r="851" ht="12.75" customHeight="1">
      <c r="A851" s="150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  <c r="BL851" s="150"/>
      <c r="BM851" s="150"/>
      <c r="BN851" s="150"/>
      <c r="BO851" s="150"/>
      <c r="BP851" s="150"/>
      <c r="BQ851" s="150"/>
      <c r="BR851" s="150"/>
    </row>
    <row r="852" ht="12.75" customHeight="1">
      <c r="A852" s="150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  <c r="BL852" s="150"/>
      <c r="BM852" s="150"/>
      <c r="BN852" s="150"/>
      <c r="BO852" s="150"/>
      <c r="BP852" s="150"/>
      <c r="BQ852" s="150"/>
      <c r="BR852" s="150"/>
    </row>
    <row r="853" ht="12.75" customHeight="1">
      <c r="A853" s="150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  <c r="BL853" s="150"/>
      <c r="BM853" s="150"/>
      <c r="BN853" s="150"/>
      <c r="BO853" s="150"/>
      <c r="BP853" s="150"/>
      <c r="BQ853" s="150"/>
      <c r="BR853" s="150"/>
    </row>
    <row r="854" ht="12.75" customHeight="1">
      <c r="A854" s="150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  <c r="BL854" s="150"/>
      <c r="BM854" s="150"/>
      <c r="BN854" s="150"/>
      <c r="BO854" s="150"/>
      <c r="BP854" s="150"/>
      <c r="BQ854" s="150"/>
      <c r="BR854" s="150"/>
    </row>
    <row r="855" ht="12.75" customHeight="1">
      <c r="A855" s="150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  <c r="BL855" s="150"/>
      <c r="BM855" s="150"/>
      <c r="BN855" s="150"/>
      <c r="BO855" s="150"/>
      <c r="BP855" s="150"/>
      <c r="BQ855" s="150"/>
      <c r="BR855" s="150"/>
    </row>
    <row r="856" ht="12.75" customHeight="1">
      <c r="A856" s="150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  <c r="BL856" s="150"/>
      <c r="BM856" s="150"/>
      <c r="BN856" s="150"/>
      <c r="BO856" s="150"/>
      <c r="BP856" s="150"/>
      <c r="BQ856" s="150"/>
      <c r="BR856" s="150"/>
    </row>
    <row r="857" ht="12.75" customHeight="1">
      <c r="A857" s="150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  <c r="BL857" s="150"/>
      <c r="BM857" s="150"/>
      <c r="BN857" s="150"/>
      <c r="BO857" s="150"/>
      <c r="BP857" s="150"/>
      <c r="BQ857" s="150"/>
      <c r="BR857" s="150"/>
    </row>
    <row r="858" ht="12.75" customHeight="1">
      <c r="A858" s="150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  <c r="BL858" s="150"/>
      <c r="BM858" s="150"/>
      <c r="BN858" s="150"/>
      <c r="BO858" s="150"/>
      <c r="BP858" s="150"/>
      <c r="BQ858" s="150"/>
      <c r="BR858" s="150"/>
    </row>
    <row r="859" ht="12.75" customHeight="1">
      <c r="A859" s="150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  <c r="BL859" s="150"/>
      <c r="BM859" s="150"/>
      <c r="BN859" s="150"/>
      <c r="BO859" s="150"/>
      <c r="BP859" s="150"/>
      <c r="BQ859" s="150"/>
      <c r="BR859" s="150"/>
    </row>
    <row r="860" ht="12.75" customHeight="1">
      <c r="A860" s="150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  <c r="BL860" s="150"/>
      <c r="BM860" s="150"/>
      <c r="BN860" s="150"/>
      <c r="BO860" s="150"/>
      <c r="BP860" s="150"/>
      <c r="BQ860" s="150"/>
      <c r="BR860" s="150"/>
    </row>
    <row r="861" ht="12.75" customHeight="1">
      <c r="A861" s="150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  <c r="BL861" s="150"/>
      <c r="BM861" s="150"/>
      <c r="BN861" s="150"/>
      <c r="BO861" s="150"/>
      <c r="BP861" s="150"/>
      <c r="BQ861" s="150"/>
      <c r="BR861" s="150"/>
    </row>
    <row r="862" ht="12.75" customHeight="1">
      <c r="A862" s="150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  <c r="BL862" s="150"/>
      <c r="BM862" s="150"/>
      <c r="BN862" s="150"/>
      <c r="BO862" s="150"/>
      <c r="BP862" s="150"/>
      <c r="BQ862" s="150"/>
      <c r="BR862" s="150"/>
    </row>
    <row r="863" ht="12.75" customHeight="1">
      <c r="A863" s="150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  <c r="BL863" s="150"/>
      <c r="BM863" s="150"/>
      <c r="BN863" s="150"/>
      <c r="BO863" s="150"/>
      <c r="BP863" s="150"/>
      <c r="BQ863" s="150"/>
      <c r="BR863" s="150"/>
    </row>
    <row r="864" ht="12.75" customHeight="1">
      <c r="A864" s="150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  <c r="BL864" s="150"/>
      <c r="BM864" s="150"/>
      <c r="BN864" s="150"/>
      <c r="BO864" s="150"/>
      <c r="BP864" s="150"/>
      <c r="BQ864" s="150"/>
      <c r="BR864" s="150"/>
    </row>
    <row r="865" ht="12.75" customHeight="1">
      <c r="A865" s="150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  <c r="BL865" s="150"/>
      <c r="BM865" s="150"/>
      <c r="BN865" s="150"/>
      <c r="BO865" s="150"/>
      <c r="BP865" s="150"/>
      <c r="BQ865" s="150"/>
      <c r="BR865" s="150"/>
    </row>
    <row r="866" ht="12.75" customHeight="1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  <c r="BL866" s="150"/>
      <c r="BM866" s="150"/>
      <c r="BN866" s="150"/>
      <c r="BO866" s="150"/>
      <c r="BP866" s="150"/>
      <c r="BQ866" s="150"/>
      <c r="BR866" s="150"/>
    </row>
    <row r="867" ht="12.75" customHeight="1">
      <c r="A867" s="150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  <c r="BL867" s="150"/>
      <c r="BM867" s="150"/>
      <c r="BN867" s="150"/>
      <c r="BO867" s="150"/>
      <c r="BP867" s="150"/>
      <c r="BQ867" s="150"/>
      <c r="BR867" s="150"/>
    </row>
    <row r="868" ht="12.75" customHeight="1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  <c r="BL868" s="150"/>
      <c r="BM868" s="150"/>
      <c r="BN868" s="150"/>
      <c r="BO868" s="150"/>
      <c r="BP868" s="150"/>
      <c r="BQ868" s="150"/>
      <c r="BR868" s="150"/>
    </row>
    <row r="869" ht="12.75" customHeight="1">
      <c r="A869" s="150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  <c r="BL869" s="150"/>
      <c r="BM869" s="150"/>
      <c r="BN869" s="150"/>
      <c r="BO869" s="150"/>
      <c r="BP869" s="150"/>
      <c r="BQ869" s="150"/>
      <c r="BR869" s="150"/>
    </row>
    <row r="870" ht="12.75" customHeight="1">
      <c r="A870" s="150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  <c r="BL870" s="150"/>
      <c r="BM870" s="150"/>
      <c r="BN870" s="150"/>
      <c r="BO870" s="150"/>
      <c r="BP870" s="150"/>
      <c r="BQ870" s="150"/>
      <c r="BR870" s="150"/>
    </row>
    <row r="871" ht="12.75" customHeight="1">
      <c r="A871" s="150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  <c r="BL871" s="150"/>
      <c r="BM871" s="150"/>
      <c r="BN871" s="150"/>
      <c r="BO871" s="150"/>
      <c r="BP871" s="150"/>
      <c r="BQ871" s="150"/>
      <c r="BR871" s="150"/>
    </row>
    <row r="872" ht="12.75" customHeight="1">
      <c r="A872" s="150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  <c r="BL872" s="150"/>
      <c r="BM872" s="150"/>
      <c r="BN872" s="150"/>
      <c r="BO872" s="150"/>
      <c r="BP872" s="150"/>
      <c r="BQ872" s="150"/>
      <c r="BR872" s="150"/>
    </row>
    <row r="873" ht="12.75" customHeight="1">
      <c r="A873" s="150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  <c r="BL873" s="150"/>
      <c r="BM873" s="150"/>
      <c r="BN873" s="150"/>
      <c r="BO873" s="150"/>
      <c r="BP873" s="150"/>
      <c r="BQ873" s="150"/>
      <c r="BR873" s="150"/>
    </row>
    <row r="874" ht="12.75" customHeight="1">
      <c r="A874" s="150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  <c r="BL874" s="150"/>
      <c r="BM874" s="150"/>
      <c r="BN874" s="150"/>
      <c r="BO874" s="150"/>
      <c r="BP874" s="150"/>
      <c r="BQ874" s="150"/>
      <c r="BR874" s="150"/>
    </row>
    <row r="875" ht="12.75" customHeight="1">
      <c r="A875" s="150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  <c r="BL875" s="150"/>
      <c r="BM875" s="150"/>
      <c r="BN875" s="150"/>
      <c r="BO875" s="150"/>
      <c r="BP875" s="150"/>
      <c r="BQ875" s="150"/>
      <c r="BR875" s="150"/>
    </row>
    <row r="876" ht="12.75" customHeight="1">
      <c r="A876" s="150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  <c r="BL876" s="150"/>
      <c r="BM876" s="150"/>
      <c r="BN876" s="150"/>
      <c r="BO876" s="150"/>
      <c r="BP876" s="150"/>
      <c r="BQ876" s="150"/>
      <c r="BR876" s="150"/>
    </row>
    <row r="877" ht="12.75" customHeight="1">
      <c r="A877" s="150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  <c r="BL877" s="150"/>
      <c r="BM877" s="150"/>
      <c r="BN877" s="150"/>
      <c r="BO877" s="150"/>
      <c r="BP877" s="150"/>
      <c r="BQ877" s="150"/>
      <c r="BR877" s="150"/>
    </row>
    <row r="878" ht="12.75" customHeight="1">
      <c r="A878" s="150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  <c r="BL878" s="150"/>
      <c r="BM878" s="150"/>
      <c r="BN878" s="150"/>
      <c r="BO878" s="150"/>
      <c r="BP878" s="150"/>
      <c r="BQ878" s="150"/>
      <c r="BR878" s="150"/>
    </row>
    <row r="879" ht="12.75" customHeight="1">
      <c r="A879" s="150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  <c r="BL879" s="150"/>
      <c r="BM879" s="150"/>
      <c r="BN879" s="150"/>
      <c r="BO879" s="150"/>
      <c r="BP879" s="150"/>
      <c r="BQ879" s="150"/>
      <c r="BR879" s="150"/>
    </row>
    <row r="880" ht="12.75" customHeight="1">
      <c r="A880" s="150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  <c r="BL880" s="150"/>
      <c r="BM880" s="150"/>
      <c r="BN880" s="150"/>
      <c r="BO880" s="150"/>
      <c r="BP880" s="150"/>
      <c r="BQ880" s="150"/>
      <c r="BR880" s="150"/>
    </row>
    <row r="881" ht="12.75" customHeight="1">
      <c r="A881" s="150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  <c r="BL881" s="150"/>
      <c r="BM881" s="150"/>
      <c r="BN881" s="150"/>
      <c r="BO881" s="150"/>
      <c r="BP881" s="150"/>
      <c r="BQ881" s="150"/>
      <c r="BR881" s="150"/>
    </row>
    <row r="882" ht="12.75" customHeight="1">
      <c r="A882" s="150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  <c r="BL882" s="150"/>
      <c r="BM882" s="150"/>
      <c r="BN882" s="150"/>
      <c r="BO882" s="150"/>
      <c r="BP882" s="150"/>
      <c r="BQ882" s="150"/>
      <c r="BR882" s="150"/>
    </row>
    <row r="883" ht="12.75" customHeight="1">
      <c r="A883" s="150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  <c r="BL883" s="150"/>
      <c r="BM883" s="150"/>
      <c r="BN883" s="150"/>
      <c r="BO883" s="150"/>
      <c r="BP883" s="150"/>
      <c r="BQ883" s="150"/>
      <c r="BR883" s="150"/>
    </row>
    <row r="884" ht="12.75" customHeight="1">
      <c r="A884" s="150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  <c r="BL884" s="150"/>
      <c r="BM884" s="150"/>
      <c r="BN884" s="150"/>
      <c r="BO884" s="150"/>
      <c r="BP884" s="150"/>
      <c r="BQ884" s="150"/>
      <c r="BR884" s="150"/>
    </row>
    <row r="885" ht="12.75" customHeight="1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  <c r="BL885" s="150"/>
      <c r="BM885" s="150"/>
      <c r="BN885" s="150"/>
      <c r="BO885" s="150"/>
      <c r="BP885" s="150"/>
      <c r="BQ885" s="150"/>
      <c r="BR885" s="150"/>
    </row>
    <row r="886" ht="12.75" customHeight="1">
      <c r="A886" s="150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  <c r="BL886" s="150"/>
      <c r="BM886" s="150"/>
      <c r="BN886" s="150"/>
      <c r="BO886" s="150"/>
      <c r="BP886" s="150"/>
      <c r="BQ886" s="150"/>
      <c r="BR886" s="150"/>
    </row>
    <row r="887" ht="12.75" customHeight="1">
      <c r="A887" s="150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  <c r="BL887" s="150"/>
      <c r="BM887" s="150"/>
      <c r="BN887" s="150"/>
      <c r="BO887" s="150"/>
      <c r="BP887" s="150"/>
      <c r="BQ887" s="150"/>
      <c r="BR887" s="150"/>
    </row>
    <row r="888" ht="12.75" customHeight="1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  <c r="BL888" s="150"/>
      <c r="BM888" s="150"/>
      <c r="BN888" s="150"/>
      <c r="BO888" s="150"/>
      <c r="BP888" s="150"/>
      <c r="BQ888" s="150"/>
      <c r="BR888" s="150"/>
    </row>
    <row r="889" ht="12.75" customHeight="1">
      <c r="A889" s="150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  <c r="BL889" s="150"/>
      <c r="BM889" s="150"/>
      <c r="BN889" s="150"/>
      <c r="BO889" s="150"/>
      <c r="BP889" s="150"/>
      <c r="BQ889" s="150"/>
      <c r="BR889" s="150"/>
    </row>
    <row r="890" ht="12.75" customHeight="1">
      <c r="A890" s="150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  <c r="BL890" s="150"/>
      <c r="BM890" s="150"/>
      <c r="BN890" s="150"/>
      <c r="BO890" s="150"/>
      <c r="BP890" s="150"/>
      <c r="BQ890" s="150"/>
      <c r="BR890" s="150"/>
    </row>
    <row r="891" ht="12.75" customHeight="1">
      <c r="A891" s="150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  <c r="BL891" s="150"/>
      <c r="BM891" s="150"/>
      <c r="BN891" s="150"/>
      <c r="BO891" s="150"/>
      <c r="BP891" s="150"/>
      <c r="BQ891" s="150"/>
      <c r="BR891" s="150"/>
    </row>
    <row r="892" ht="12.75" customHeight="1">
      <c r="A892" s="150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  <c r="BL892" s="150"/>
      <c r="BM892" s="150"/>
      <c r="BN892" s="150"/>
      <c r="BO892" s="150"/>
      <c r="BP892" s="150"/>
      <c r="BQ892" s="150"/>
      <c r="BR892" s="150"/>
    </row>
    <row r="893" ht="12.75" customHeight="1">
      <c r="A893" s="150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  <c r="BL893" s="150"/>
      <c r="BM893" s="150"/>
      <c r="BN893" s="150"/>
      <c r="BO893" s="150"/>
      <c r="BP893" s="150"/>
      <c r="BQ893" s="150"/>
      <c r="BR893" s="150"/>
    </row>
    <row r="894" ht="12.75" customHeight="1">
      <c r="A894" s="150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  <c r="BL894" s="150"/>
      <c r="BM894" s="150"/>
      <c r="BN894" s="150"/>
      <c r="BO894" s="150"/>
      <c r="BP894" s="150"/>
      <c r="BQ894" s="150"/>
      <c r="BR894" s="150"/>
    </row>
    <row r="895" ht="12.75" customHeight="1">
      <c r="A895" s="150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  <c r="BL895" s="150"/>
      <c r="BM895" s="150"/>
      <c r="BN895" s="150"/>
      <c r="BO895" s="150"/>
      <c r="BP895" s="150"/>
      <c r="BQ895" s="150"/>
      <c r="BR895" s="150"/>
    </row>
    <row r="896" ht="12.75" customHeight="1">
      <c r="A896" s="150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  <c r="BL896" s="150"/>
      <c r="BM896" s="150"/>
      <c r="BN896" s="150"/>
      <c r="BO896" s="150"/>
      <c r="BP896" s="150"/>
      <c r="BQ896" s="150"/>
      <c r="BR896" s="150"/>
    </row>
    <row r="897" ht="12.75" customHeight="1">
      <c r="A897" s="150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  <c r="BL897" s="150"/>
      <c r="BM897" s="150"/>
      <c r="BN897" s="150"/>
      <c r="BO897" s="150"/>
      <c r="BP897" s="150"/>
      <c r="BQ897" s="150"/>
      <c r="BR897" s="150"/>
    </row>
    <row r="898" ht="12.75" customHeight="1">
      <c r="A898" s="150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  <c r="BL898" s="150"/>
      <c r="BM898" s="150"/>
      <c r="BN898" s="150"/>
      <c r="BO898" s="150"/>
      <c r="BP898" s="150"/>
      <c r="BQ898" s="150"/>
      <c r="BR898" s="150"/>
    </row>
    <row r="899" ht="12.75" customHeight="1">
      <c r="A899" s="150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  <c r="BL899" s="150"/>
      <c r="BM899" s="150"/>
      <c r="BN899" s="150"/>
      <c r="BO899" s="150"/>
      <c r="BP899" s="150"/>
      <c r="BQ899" s="150"/>
      <c r="BR899" s="150"/>
    </row>
    <row r="900" ht="12.75" customHeight="1">
      <c r="A900" s="150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  <c r="BL900" s="150"/>
      <c r="BM900" s="150"/>
      <c r="BN900" s="150"/>
      <c r="BO900" s="150"/>
      <c r="BP900" s="150"/>
      <c r="BQ900" s="150"/>
      <c r="BR900" s="150"/>
    </row>
    <row r="901" ht="12.75" customHeight="1">
      <c r="A901" s="150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  <c r="BL901" s="150"/>
      <c r="BM901" s="150"/>
      <c r="BN901" s="150"/>
      <c r="BO901" s="150"/>
      <c r="BP901" s="150"/>
      <c r="BQ901" s="150"/>
      <c r="BR901" s="150"/>
    </row>
    <row r="902" ht="12.75" customHeight="1">
      <c r="A902" s="150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  <c r="BL902" s="150"/>
      <c r="BM902" s="150"/>
      <c r="BN902" s="150"/>
      <c r="BO902" s="150"/>
      <c r="BP902" s="150"/>
      <c r="BQ902" s="150"/>
      <c r="BR902" s="150"/>
    </row>
    <row r="903" ht="12.75" customHeight="1">
      <c r="A903" s="150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  <c r="BL903" s="150"/>
      <c r="BM903" s="150"/>
      <c r="BN903" s="150"/>
      <c r="BO903" s="150"/>
      <c r="BP903" s="150"/>
      <c r="BQ903" s="150"/>
      <c r="BR903" s="150"/>
    </row>
    <row r="904" ht="12.75" customHeight="1">
      <c r="A904" s="150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  <c r="BL904" s="150"/>
      <c r="BM904" s="150"/>
      <c r="BN904" s="150"/>
      <c r="BO904" s="150"/>
      <c r="BP904" s="150"/>
      <c r="BQ904" s="150"/>
      <c r="BR904" s="150"/>
    </row>
    <row r="905" ht="12.75" customHeight="1">
      <c r="A905" s="150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  <c r="BL905" s="150"/>
      <c r="BM905" s="150"/>
      <c r="BN905" s="150"/>
      <c r="BO905" s="150"/>
      <c r="BP905" s="150"/>
      <c r="BQ905" s="150"/>
      <c r="BR905" s="150"/>
    </row>
    <row r="906" ht="12.75" customHeight="1">
      <c r="A906" s="150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  <c r="BL906" s="150"/>
      <c r="BM906" s="150"/>
      <c r="BN906" s="150"/>
      <c r="BO906" s="150"/>
      <c r="BP906" s="150"/>
      <c r="BQ906" s="150"/>
      <c r="BR906" s="150"/>
    </row>
    <row r="907" ht="12.75" customHeight="1">
      <c r="A907" s="150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  <c r="BL907" s="150"/>
      <c r="BM907" s="150"/>
      <c r="BN907" s="150"/>
      <c r="BO907" s="150"/>
      <c r="BP907" s="150"/>
      <c r="BQ907" s="150"/>
      <c r="BR907" s="150"/>
    </row>
    <row r="908" ht="12.75" customHeight="1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  <c r="BL908" s="150"/>
      <c r="BM908" s="150"/>
      <c r="BN908" s="150"/>
      <c r="BO908" s="150"/>
      <c r="BP908" s="150"/>
      <c r="BQ908" s="150"/>
      <c r="BR908" s="150"/>
    </row>
    <row r="909" ht="12.75" customHeight="1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  <c r="BL909" s="150"/>
      <c r="BM909" s="150"/>
      <c r="BN909" s="150"/>
      <c r="BO909" s="150"/>
      <c r="BP909" s="150"/>
      <c r="BQ909" s="150"/>
      <c r="BR909" s="150"/>
    </row>
    <row r="910" ht="12.75" customHeight="1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  <c r="BL910" s="150"/>
      <c r="BM910" s="150"/>
      <c r="BN910" s="150"/>
      <c r="BO910" s="150"/>
      <c r="BP910" s="150"/>
      <c r="BQ910" s="150"/>
      <c r="BR910" s="150"/>
    </row>
    <row r="911" ht="12.75" customHeight="1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  <c r="BL911" s="150"/>
      <c r="BM911" s="150"/>
      <c r="BN911" s="150"/>
      <c r="BO911" s="150"/>
      <c r="BP911" s="150"/>
      <c r="BQ911" s="150"/>
      <c r="BR911" s="150"/>
    </row>
    <row r="912" ht="12.75" customHeight="1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  <c r="BL912" s="150"/>
      <c r="BM912" s="150"/>
      <c r="BN912" s="150"/>
      <c r="BO912" s="150"/>
      <c r="BP912" s="150"/>
      <c r="BQ912" s="150"/>
      <c r="BR912" s="150"/>
    </row>
    <row r="913" ht="12.75" customHeight="1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  <c r="BL913" s="150"/>
      <c r="BM913" s="150"/>
      <c r="BN913" s="150"/>
      <c r="BO913" s="150"/>
      <c r="BP913" s="150"/>
      <c r="BQ913" s="150"/>
      <c r="BR913" s="150"/>
    </row>
    <row r="914" ht="12.75" customHeight="1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  <c r="BL914" s="150"/>
      <c r="BM914" s="150"/>
      <c r="BN914" s="150"/>
      <c r="BO914" s="150"/>
      <c r="BP914" s="150"/>
      <c r="BQ914" s="150"/>
      <c r="BR914" s="150"/>
    </row>
    <row r="915" ht="12.75" customHeight="1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  <c r="BL915" s="150"/>
      <c r="BM915" s="150"/>
      <c r="BN915" s="150"/>
      <c r="BO915" s="150"/>
      <c r="BP915" s="150"/>
      <c r="BQ915" s="150"/>
      <c r="BR915" s="150"/>
    </row>
    <row r="916" ht="12.75" customHeight="1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  <c r="BL916" s="150"/>
      <c r="BM916" s="150"/>
      <c r="BN916" s="150"/>
      <c r="BO916" s="150"/>
      <c r="BP916" s="150"/>
      <c r="BQ916" s="150"/>
      <c r="BR916" s="150"/>
    </row>
    <row r="917" ht="12.75" customHeight="1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  <c r="BL917" s="150"/>
      <c r="BM917" s="150"/>
      <c r="BN917" s="150"/>
      <c r="BO917" s="150"/>
      <c r="BP917" s="150"/>
      <c r="BQ917" s="150"/>
      <c r="BR917" s="150"/>
    </row>
    <row r="918" ht="12.75" customHeight="1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  <c r="BL918" s="150"/>
      <c r="BM918" s="150"/>
      <c r="BN918" s="150"/>
      <c r="BO918" s="150"/>
      <c r="BP918" s="150"/>
      <c r="BQ918" s="150"/>
      <c r="BR918" s="150"/>
    </row>
    <row r="919" ht="12.75" customHeight="1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  <c r="BL919" s="150"/>
      <c r="BM919" s="150"/>
      <c r="BN919" s="150"/>
      <c r="BO919" s="150"/>
      <c r="BP919" s="150"/>
      <c r="BQ919" s="150"/>
      <c r="BR919" s="150"/>
    </row>
    <row r="920" ht="12.75" customHeight="1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  <c r="BL920" s="150"/>
      <c r="BM920" s="150"/>
      <c r="BN920" s="150"/>
      <c r="BO920" s="150"/>
      <c r="BP920" s="150"/>
      <c r="BQ920" s="150"/>
      <c r="BR920" s="150"/>
    </row>
    <row r="921" ht="12.75" customHeight="1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  <c r="BL921" s="150"/>
      <c r="BM921" s="150"/>
      <c r="BN921" s="150"/>
      <c r="BO921" s="150"/>
      <c r="BP921" s="150"/>
      <c r="BQ921" s="150"/>
      <c r="BR921" s="150"/>
    </row>
    <row r="922" ht="12.75" customHeight="1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  <c r="BL922" s="150"/>
      <c r="BM922" s="150"/>
      <c r="BN922" s="150"/>
      <c r="BO922" s="150"/>
      <c r="BP922" s="150"/>
      <c r="BQ922" s="150"/>
      <c r="BR922" s="150"/>
    </row>
    <row r="923" ht="12.75" customHeight="1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  <c r="BL923" s="150"/>
      <c r="BM923" s="150"/>
      <c r="BN923" s="150"/>
      <c r="BO923" s="150"/>
      <c r="BP923" s="150"/>
      <c r="BQ923" s="150"/>
      <c r="BR923" s="150"/>
    </row>
    <row r="924" ht="12.75" customHeight="1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  <c r="BL924" s="150"/>
      <c r="BM924" s="150"/>
      <c r="BN924" s="150"/>
      <c r="BO924" s="150"/>
      <c r="BP924" s="150"/>
      <c r="BQ924" s="150"/>
      <c r="BR924" s="150"/>
    </row>
    <row r="925" ht="12.75" customHeight="1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  <c r="BL925" s="150"/>
      <c r="BM925" s="150"/>
      <c r="BN925" s="150"/>
      <c r="BO925" s="150"/>
      <c r="BP925" s="150"/>
      <c r="BQ925" s="150"/>
      <c r="BR925" s="150"/>
    </row>
    <row r="926" ht="12.75" customHeight="1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  <c r="BL926" s="150"/>
      <c r="BM926" s="150"/>
      <c r="BN926" s="150"/>
      <c r="BO926" s="150"/>
      <c r="BP926" s="150"/>
      <c r="BQ926" s="150"/>
      <c r="BR926" s="150"/>
    </row>
    <row r="927" ht="12.75" customHeight="1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  <c r="BL927" s="150"/>
      <c r="BM927" s="150"/>
      <c r="BN927" s="150"/>
      <c r="BO927" s="150"/>
      <c r="BP927" s="150"/>
      <c r="BQ927" s="150"/>
      <c r="BR927" s="150"/>
    </row>
    <row r="928" ht="12.75" customHeight="1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  <c r="BL928" s="150"/>
      <c r="BM928" s="150"/>
      <c r="BN928" s="150"/>
      <c r="BO928" s="150"/>
      <c r="BP928" s="150"/>
      <c r="BQ928" s="150"/>
      <c r="BR928" s="150"/>
    </row>
    <row r="929" ht="12.75" customHeight="1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  <c r="BL929" s="150"/>
      <c r="BM929" s="150"/>
      <c r="BN929" s="150"/>
      <c r="BO929" s="150"/>
      <c r="BP929" s="150"/>
      <c r="BQ929" s="150"/>
      <c r="BR929" s="150"/>
    </row>
    <row r="930" ht="12.75" customHeight="1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  <c r="BL930" s="150"/>
      <c r="BM930" s="150"/>
      <c r="BN930" s="150"/>
      <c r="BO930" s="150"/>
      <c r="BP930" s="150"/>
      <c r="BQ930" s="150"/>
      <c r="BR930" s="150"/>
    </row>
    <row r="931" ht="12.75" customHeight="1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  <c r="BL931" s="150"/>
      <c r="BM931" s="150"/>
      <c r="BN931" s="150"/>
      <c r="BO931" s="150"/>
      <c r="BP931" s="150"/>
      <c r="BQ931" s="150"/>
      <c r="BR931" s="150"/>
    </row>
    <row r="932" ht="12.75" customHeight="1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  <c r="BL932" s="150"/>
      <c r="BM932" s="150"/>
      <c r="BN932" s="150"/>
      <c r="BO932" s="150"/>
      <c r="BP932" s="150"/>
      <c r="BQ932" s="150"/>
      <c r="BR932" s="150"/>
    </row>
    <row r="933" ht="12.75" customHeight="1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  <c r="BL933" s="150"/>
      <c r="BM933" s="150"/>
      <c r="BN933" s="150"/>
      <c r="BO933" s="150"/>
      <c r="BP933" s="150"/>
      <c r="BQ933" s="150"/>
      <c r="BR933" s="150"/>
    </row>
    <row r="934" ht="12.75" customHeight="1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  <c r="BL934" s="150"/>
      <c r="BM934" s="150"/>
      <c r="BN934" s="150"/>
      <c r="BO934" s="150"/>
      <c r="BP934" s="150"/>
      <c r="BQ934" s="150"/>
      <c r="BR934" s="150"/>
    </row>
    <row r="935" ht="12.75" customHeight="1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  <c r="BL935" s="150"/>
      <c r="BM935" s="150"/>
      <c r="BN935" s="150"/>
      <c r="BO935" s="150"/>
      <c r="BP935" s="150"/>
      <c r="BQ935" s="150"/>
      <c r="BR935" s="150"/>
    </row>
    <row r="936" ht="12.75" customHeight="1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  <c r="BL936" s="150"/>
      <c r="BM936" s="150"/>
      <c r="BN936" s="150"/>
      <c r="BO936" s="150"/>
      <c r="BP936" s="150"/>
      <c r="BQ936" s="150"/>
      <c r="BR936" s="150"/>
    </row>
    <row r="937" ht="12.75" customHeight="1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  <c r="BL937" s="150"/>
      <c r="BM937" s="150"/>
      <c r="BN937" s="150"/>
      <c r="BO937" s="150"/>
      <c r="BP937" s="150"/>
      <c r="BQ937" s="150"/>
      <c r="BR937" s="150"/>
    </row>
    <row r="938" ht="12.75" customHeight="1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  <c r="BL938" s="150"/>
      <c r="BM938" s="150"/>
      <c r="BN938" s="150"/>
      <c r="BO938" s="150"/>
      <c r="BP938" s="150"/>
      <c r="BQ938" s="150"/>
      <c r="BR938" s="150"/>
    </row>
    <row r="939" ht="12.75" customHeight="1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  <c r="BL939" s="150"/>
      <c r="BM939" s="150"/>
      <c r="BN939" s="150"/>
      <c r="BO939" s="150"/>
      <c r="BP939" s="150"/>
      <c r="BQ939" s="150"/>
      <c r="BR939" s="150"/>
    </row>
    <row r="940" ht="12.75" customHeight="1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  <c r="BL940" s="150"/>
      <c r="BM940" s="150"/>
      <c r="BN940" s="150"/>
      <c r="BO940" s="150"/>
      <c r="BP940" s="150"/>
      <c r="BQ940" s="150"/>
      <c r="BR940" s="150"/>
    </row>
    <row r="941" ht="12.75" customHeight="1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  <c r="BL941" s="150"/>
      <c r="BM941" s="150"/>
      <c r="BN941" s="150"/>
      <c r="BO941" s="150"/>
      <c r="BP941" s="150"/>
      <c r="BQ941" s="150"/>
      <c r="BR941" s="150"/>
    </row>
    <row r="942" ht="12.75" customHeight="1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  <c r="BL942" s="150"/>
      <c r="BM942" s="150"/>
      <c r="BN942" s="150"/>
      <c r="BO942" s="150"/>
      <c r="BP942" s="150"/>
      <c r="BQ942" s="150"/>
      <c r="BR942" s="150"/>
    </row>
    <row r="943" ht="12.75" customHeight="1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  <c r="BL943" s="150"/>
      <c r="BM943" s="150"/>
      <c r="BN943" s="150"/>
      <c r="BO943" s="150"/>
      <c r="BP943" s="150"/>
      <c r="BQ943" s="150"/>
      <c r="BR943" s="150"/>
    </row>
    <row r="944" ht="12.75" customHeight="1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  <c r="BL944" s="150"/>
      <c r="BM944" s="150"/>
      <c r="BN944" s="150"/>
      <c r="BO944" s="150"/>
      <c r="BP944" s="150"/>
      <c r="BQ944" s="150"/>
      <c r="BR944" s="150"/>
    </row>
    <row r="945" ht="12.75" customHeight="1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  <c r="BL945" s="150"/>
      <c r="BM945" s="150"/>
      <c r="BN945" s="150"/>
      <c r="BO945" s="150"/>
      <c r="BP945" s="150"/>
      <c r="BQ945" s="150"/>
      <c r="BR945" s="150"/>
    </row>
    <row r="946" ht="12.75" customHeight="1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  <c r="BL946" s="150"/>
      <c r="BM946" s="150"/>
      <c r="BN946" s="150"/>
      <c r="BO946" s="150"/>
      <c r="BP946" s="150"/>
      <c r="BQ946" s="150"/>
      <c r="BR946" s="150"/>
    </row>
    <row r="947" ht="12.75" customHeight="1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  <c r="BL947" s="150"/>
      <c r="BM947" s="150"/>
      <c r="BN947" s="150"/>
      <c r="BO947" s="150"/>
      <c r="BP947" s="150"/>
      <c r="BQ947" s="150"/>
      <c r="BR947" s="150"/>
    </row>
    <row r="948" ht="12.75" customHeight="1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  <c r="BL948" s="150"/>
      <c r="BM948" s="150"/>
      <c r="BN948" s="150"/>
      <c r="BO948" s="150"/>
      <c r="BP948" s="150"/>
      <c r="BQ948" s="150"/>
      <c r="BR948" s="150"/>
    </row>
    <row r="949" ht="12.75" customHeight="1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  <c r="BL949" s="150"/>
      <c r="BM949" s="150"/>
      <c r="BN949" s="150"/>
      <c r="BO949" s="150"/>
      <c r="BP949" s="150"/>
      <c r="BQ949" s="150"/>
      <c r="BR949" s="150"/>
    </row>
    <row r="950" ht="12.75" customHeight="1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  <c r="BL950" s="150"/>
      <c r="BM950" s="150"/>
      <c r="BN950" s="150"/>
      <c r="BO950" s="150"/>
      <c r="BP950" s="150"/>
      <c r="BQ950" s="150"/>
      <c r="BR950" s="150"/>
    </row>
    <row r="951" ht="12.75" customHeight="1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  <c r="BL951" s="150"/>
      <c r="BM951" s="150"/>
      <c r="BN951" s="150"/>
      <c r="BO951" s="150"/>
      <c r="BP951" s="150"/>
      <c r="BQ951" s="150"/>
      <c r="BR951" s="150"/>
    </row>
    <row r="952" ht="12.75" customHeight="1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  <c r="BL952" s="150"/>
      <c r="BM952" s="150"/>
      <c r="BN952" s="150"/>
      <c r="BO952" s="150"/>
      <c r="BP952" s="150"/>
      <c r="BQ952" s="150"/>
      <c r="BR952" s="150"/>
    </row>
    <row r="953" ht="12.75" customHeight="1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  <c r="BL953" s="150"/>
      <c r="BM953" s="150"/>
      <c r="BN953" s="150"/>
      <c r="BO953" s="150"/>
      <c r="BP953" s="150"/>
      <c r="BQ953" s="150"/>
      <c r="BR953" s="150"/>
    </row>
    <row r="954" ht="12.75" customHeight="1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  <c r="BL954" s="150"/>
      <c r="BM954" s="150"/>
      <c r="BN954" s="150"/>
      <c r="BO954" s="150"/>
      <c r="BP954" s="150"/>
      <c r="BQ954" s="150"/>
      <c r="BR954" s="150"/>
    </row>
    <row r="955" ht="12.75" customHeight="1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  <c r="BL955" s="150"/>
      <c r="BM955" s="150"/>
      <c r="BN955" s="150"/>
      <c r="BO955" s="150"/>
      <c r="BP955" s="150"/>
      <c r="BQ955" s="150"/>
      <c r="BR955" s="150"/>
    </row>
    <row r="956" ht="12.75" customHeight="1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  <c r="BL956" s="150"/>
      <c r="BM956" s="150"/>
      <c r="BN956" s="150"/>
      <c r="BO956" s="150"/>
      <c r="BP956" s="150"/>
      <c r="BQ956" s="150"/>
      <c r="BR956" s="150"/>
    </row>
    <row r="957" ht="12.75" customHeight="1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  <c r="BL957" s="150"/>
      <c r="BM957" s="150"/>
      <c r="BN957" s="150"/>
      <c r="BO957" s="150"/>
      <c r="BP957" s="150"/>
      <c r="BQ957" s="150"/>
      <c r="BR957" s="150"/>
    </row>
    <row r="958" ht="12.75" customHeight="1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  <c r="BL958" s="150"/>
      <c r="BM958" s="150"/>
      <c r="BN958" s="150"/>
      <c r="BO958" s="150"/>
      <c r="BP958" s="150"/>
      <c r="BQ958" s="150"/>
      <c r="BR958" s="150"/>
    </row>
    <row r="959" ht="12.75" customHeight="1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  <c r="BL959" s="150"/>
      <c r="BM959" s="150"/>
      <c r="BN959" s="150"/>
      <c r="BO959" s="150"/>
      <c r="BP959" s="150"/>
      <c r="BQ959" s="150"/>
      <c r="BR959" s="150"/>
    </row>
    <row r="960" ht="12.75" customHeight="1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  <c r="BL960" s="150"/>
      <c r="BM960" s="150"/>
      <c r="BN960" s="150"/>
      <c r="BO960" s="150"/>
      <c r="BP960" s="150"/>
      <c r="BQ960" s="150"/>
      <c r="BR960" s="150"/>
    </row>
    <row r="961" ht="12.75" customHeight="1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  <c r="BL961" s="150"/>
      <c r="BM961" s="150"/>
      <c r="BN961" s="150"/>
      <c r="BO961" s="150"/>
      <c r="BP961" s="150"/>
      <c r="BQ961" s="150"/>
      <c r="BR961" s="150"/>
    </row>
    <row r="962" ht="12.75" customHeight="1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  <c r="BL962" s="150"/>
      <c r="BM962" s="150"/>
      <c r="BN962" s="150"/>
      <c r="BO962" s="150"/>
      <c r="BP962" s="150"/>
      <c r="BQ962" s="150"/>
      <c r="BR962" s="150"/>
    </row>
    <row r="963" ht="12.75" customHeight="1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  <c r="BL963" s="150"/>
      <c r="BM963" s="150"/>
      <c r="BN963" s="150"/>
      <c r="BO963" s="150"/>
      <c r="BP963" s="150"/>
      <c r="BQ963" s="150"/>
      <c r="BR963" s="150"/>
    </row>
    <row r="964" ht="12.75" customHeight="1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  <c r="BL964" s="150"/>
      <c r="BM964" s="150"/>
      <c r="BN964" s="150"/>
      <c r="BO964" s="150"/>
      <c r="BP964" s="150"/>
      <c r="BQ964" s="150"/>
      <c r="BR964" s="150"/>
    </row>
    <row r="965" ht="12.75" customHeight="1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  <c r="BL965" s="150"/>
      <c r="BM965" s="150"/>
      <c r="BN965" s="150"/>
      <c r="BO965" s="150"/>
      <c r="BP965" s="150"/>
      <c r="BQ965" s="150"/>
      <c r="BR965" s="150"/>
    </row>
    <row r="966" ht="12.75" customHeight="1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  <c r="BL966" s="150"/>
      <c r="BM966" s="150"/>
      <c r="BN966" s="150"/>
      <c r="BO966" s="150"/>
      <c r="BP966" s="150"/>
      <c r="BQ966" s="150"/>
      <c r="BR966" s="150"/>
    </row>
    <row r="967" ht="12.75" customHeight="1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  <c r="BL967" s="150"/>
      <c r="BM967" s="150"/>
      <c r="BN967" s="150"/>
      <c r="BO967" s="150"/>
      <c r="BP967" s="150"/>
      <c r="BQ967" s="150"/>
      <c r="BR967" s="150"/>
    </row>
    <row r="968" ht="12.75" customHeight="1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  <c r="BL968" s="150"/>
      <c r="BM968" s="150"/>
      <c r="BN968" s="150"/>
      <c r="BO968" s="150"/>
      <c r="BP968" s="150"/>
      <c r="BQ968" s="150"/>
      <c r="BR968" s="150"/>
    </row>
    <row r="969" ht="12.75" customHeight="1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  <c r="BL969" s="150"/>
      <c r="BM969" s="150"/>
      <c r="BN969" s="150"/>
      <c r="BO969" s="150"/>
      <c r="BP969" s="150"/>
      <c r="BQ969" s="150"/>
      <c r="BR969" s="150"/>
    </row>
    <row r="970" ht="12.75" customHeight="1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  <c r="BL970" s="150"/>
      <c r="BM970" s="150"/>
      <c r="BN970" s="150"/>
      <c r="BO970" s="150"/>
      <c r="BP970" s="150"/>
      <c r="BQ970" s="150"/>
      <c r="BR970" s="150"/>
    </row>
    <row r="971" ht="12.75" customHeight="1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  <c r="BL971" s="150"/>
      <c r="BM971" s="150"/>
      <c r="BN971" s="150"/>
      <c r="BO971" s="150"/>
      <c r="BP971" s="150"/>
      <c r="BQ971" s="150"/>
      <c r="BR971" s="150"/>
    </row>
    <row r="972" ht="12.75" customHeight="1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  <c r="BL972" s="150"/>
      <c r="BM972" s="150"/>
      <c r="BN972" s="150"/>
      <c r="BO972" s="150"/>
      <c r="BP972" s="150"/>
      <c r="BQ972" s="150"/>
      <c r="BR972" s="150"/>
    </row>
    <row r="973" ht="12.75" customHeight="1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  <c r="BL973" s="150"/>
      <c r="BM973" s="150"/>
      <c r="BN973" s="150"/>
      <c r="BO973" s="150"/>
      <c r="BP973" s="150"/>
      <c r="BQ973" s="150"/>
      <c r="BR973" s="150"/>
    </row>
    <row r="974" ht="12.75" customHeight="1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  <c r="BL974" s="150"/>
      <c r="BM974" s="150"/>
      <c r="BN974" s="150"/>
      <c r="BO974" s="150"/>
      <c r="BP974" s="150"/>
      <c r="BQ974" s="150"/>
      <c r="BR974" s="150"/>
    </row>
    <row r="975" ht="12.75" customHeight="1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  <c r="BL975" s="150"/>
      <c r="BM975" s="150"/>
      <c r="BN975" s="150"/>
      <c r="BO975" s="150"/>
      <c r="BP975" s="150"/>
      <c r="BQ975" s="150"/>
      <c r="BR975" s="150"/>
    </row>
    <row r="976" ht="12.75" customHeight="1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  <c r="BL976" s="150"/>
      <c r="BM976" s="150"/>
      <c r="BN976" s="150"/>
      <c r="BO976" s="150"/>
      <c r="BP976" s="150"/>
      <c r="BQ976" s="150"/>
      <c r="BR976" s="150"/>
    </row>
    <row r="977" ht="12.75" customHeight="1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  <c r="BL977" s="150"/>
      <c r="BM977" s="150"/>
      <c r="BN977" s="150"/>
      <c r="BO977" s="150"/>
      <c r="BP977" s="150"/>
      <c r="BQ977" s="150"/>
      <c r="BR977" s="150"/>
    </row>
    <row r="978" ht="12.75" customHeight="1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  <c r="BL978" s="150"/>
      <c r="BM978" s="150"/>
      <c r="BN978" s="150"/>
      <c r="BO978" s="150"/>
      <c r="BP978" s="150"/>
      <c r="BQ978" s="150"/>
      <c r="BR978" s="150"/>
    </row>
    <row r="979" ht="12.75" customHeight="1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  <c r="BL979" s="150"/>
      <c r="BM979" s="150"/>
      <c r="BN979" s="150"/>
      <c r="BO979" s="150"/>
      <c r="BP979" s="150"/>
      <c r="BQ979" s="150"/>
      <c r="BR979" s="150"/>
    </row>
    <row r="980" ht="12.75" customHeight="1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  <c r="BL980" s="150"/>
      <c r="BM980" s="150"/>
      <c r="BN980" s="150"/>
      <c r="BO980" s="150"/>
      <c r="BP980" s="150"/>
      <c r="BQ980" s="150"/>
      <c r="BR980" s="150"/>
    </row>
    <row r="981" ht="12.75" customHeight="1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  <c r="BL981" s="150"/>
      <c r="BM981" s="150"/>
      <c r="BN981" s="150"/>
      <c r="BO981" s="150"/>
      <c r="BP981" s="150"/>
      <c r="BQ981" s="150"/>
      <c r="BR981" s="150"/>
    </row>
    <row r="982" ht="12.75" customHeight="1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  <c r="BL982" s="150"/>
      <c r="BM982" s="150"/>
      <c r="BN982" s="150"/>
      <c r="BO982" s="150"/>
      <c r="BP982" s="150"/>
      <c r="BQ982" s="150"/>
      <c r="BR982" s="150"/>
    </row>
    <row r="983" ht="12.75" customHeight="1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  <c r="BL983" s="150"/>
      <c r="BM983" s="150"/>
      <c r="BN983" s="150"/>
      <c r="BO983" s="150"/>
      <c r="BP983" s="150"/>
      <c r="BQ983" s="150"/>
      <c r="BR983" s="150"/>
    </row>
    <row r="984" ht="12.75" customHeight="1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  <c r="BL984" s="150"/>
      <c r="BM984" s="150"/>
      <c r="BN984" s="150"/>
      <c r="BO984" s="150"/>
      <c r="BP984" s="150"/>
      <c r="BQ984" s="150"/>
      <c r="BR984" s="150"/>
    </row>
    <row r="985" ht="12.75" customHeight="1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  <c r="BL985" s="150"/>
      <c r="BM985" s="150"/>
      <c r="BN985" s="150"/>
      <c r="BO985" s="150"/>
      <c r="BP985" s="150"/>
      <c r="BQ985" s="150"/>
      <c r="BR985" s="150"/>
    </row>
    <row r="986" ht="12.75" customHeight="1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  <c r="BL986" s="150"/>
      <c r="BM986" s="150"/>
      <c r="BN986" s="150"/>
      <c r="BO986" s="150"/>
      <c r="BP986" s="150"/>
      <c r="BQ986" s="150"/>
      <c r="BR986" s="150"/>
    </row>
    <row r="987" ht="12.75" customHeight="1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  <c r="BL987" s="150"/>
      <c r="BM987" s="150"/>
      <c r="BN987" s="150"/>
      <c r="BO987" s="150"/>
      <c r="BP987" s="150"/>
      <c r="BQ987" s="150"/>
      <c r="BR987" s="150"/>
    </row>
    <row r="988" ht="12.75" customHeight="1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  <c r="BL988" s="150"/>
      <c r="BM988" s="150"/>
      <c r="BN988" s="150"/>
      <c r="BO988" s="150"/>
      <c r="BP988" s="150"/>
      <c r="BQ988" s="150"/>
      <c r="BR988" s="150"/>
    </row>
    <row r="989" ht="12.75" customHeight="1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  <c r="BL989" s="150"/>
      <c r="BM989" s="150"/>
      <c r="BN989" s="150"/>
      <c r="BO989" s="150"/>
      <c r="BP989" s="150"/>
      <c r="BQ989" s="150"/>
      <c r="BR989" s="150"/>
    </row>
    <row r="990" ht="12.75" customHeight="1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  <c r="BL990" s="150"/>
      <c r="BM990" s="150"/>
      <c r="BN990" s="150"/>
      <c r="BO990" s="150"/>
      <c r="BP990" s="150"/>
      <c r="BQ990" s="150"/>
      <c r="BR990" s="150"/>
    </row>
    <row r="991" ht="12.75" customHeight="1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  <c r="BL991" s="150"/>
      <c r="BM991" s="150"/>
      <c r="BN991" s="150"/>
      <c r="BO991" s="150"/>
      <c r="BP991" s="150"/>
      <c r="BQ991" s="150"/>
      <c r="BR991" s="150"/>
    </row>
    <row r="992" ht="12.75" customHeight="1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  <c r="BL992" s="150"/>
      <c r="BM992" s="150"/>
      <c r="BN992" s="150"/>
      <c r="BO992" s="150"/>
      <c r="BP992" s="150"/>
      <c r="BQ992" s="150"/>
      <c r="BR992" s="150"/>
    </row>
    <row r="993" ht="12.75" customHeight="1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  <c r="BL993" s="150"/>
      <c r="BM993" s="150"/>
      <c r="BN993" s="150"/>
      <c r="BO993" s="150"/>
      <c r="BP993" s="150"/>
      <c r="BQ993" s="150"/>
      <c r="BR993" s="150"/>
    </row>
    <row r="994" ht="12.75" customHeight="1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  <c r="BL994" s="150"/>
      <c r="BM994" s="150"/>
      <c r="BN994" s="150"/>
      <c r="BO994" s="150"/>
      <c r="BP994" s="150"/>
      <c r="BQ994" s="150"/>
      <c r="BR994" s="150"/>
    </row>
    <row r="995" ht="12.75" customHeight="1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  <c r="BL995" s="150"/>
      <c r="BM995" s="150"/>
      <c r="BN995" s="150"/>
      <c r="BO995" s="150"/>
      <c r="BP995" s="150"/>
      <c r="BQ995" s="150"/>
      <c r="BR995" s="150"/>
    </row>
    <row r="996" ht="12.75" customHeight="1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  <c r="BL996" s="150"/>
      <c r="BM996" s="150"/>
      <c r="BN996" s="150"/>
      <c r="BO996" s="150"/>
      <c r="BP996" s="150"/>
      <c r="BQ996" s="150"/>
      <c r="BR996" s="150"/>
    </row>
    <row r="997" ht="12.75" customHeight="1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  <c r="BL997" s="150"/>
      <c r="BM997" s="150"/>
      <c r="BN997" s="150"/>
      <c r="BO997" s="150"/>
      <c r="BP997" s="150"/>
      <c r="BQ997" s="150"/>
      <c r="BR997" s="150"/>
    </row>
    <row r="998" ht="12.75" customHeight="1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  <c r="BL998" s="150"/>
      <c r="BM998" s="150"/>
      <c r="BN998" s="150"/>
      <c r="BO998" s="150"/>
      <c r="BP998" s="150"/>
      <c r="BQ998" s="150"/>
      <c r="BR998" s="150"/>
    </row>
    <row r="999" ht="12.75" customHeight="1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  <c r="BL999" s="150"/>
      <c r="BM999" s="150"/>
      <c r="BN999" s="150"/>
      <c r="BO999" s="150"/>
      <c r="BP999" s="150"/>
      <c r="BQ999" s="150"/>
      <c r="BR999" s="150"/>
    </row>
    <row r="1000" ht="12.75" customHeight="1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  <c r="BL1000" s="150"/>
      <c r="BM1000" s="150"/>
      <c r="BN1000" s="150"/>
      <c r="BO1000" s="150"/>
      <c r="BP1000" s="150"/>
      <c r="BQ1000" s="150"/>
      <c r="BR1000" s="150"/>
    </row>
  </sheetData>
  <mergeCells count="9">
    <mergeCell ref="BG1:BG15"/>
    <mergeCell ref="BH4:BL7"/>
    <mergeCell ref="BG18:BG32"/>
    <mergeCell ref="BH21:BL24"/>
    <mergeCell ref="AQ38:AZ42"/>
    <mergeCell ref="BA36:BK50"/>
    <mergeCell ref="F35:I49"/>
    <mergeCell ref="F52:I66"/>
    <mergeCell ref="AQ55:BA60"/>
  </mergeCells>
  <drawing r:id="rId1"/>
</worksheet>
</file>